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S:\Comissao_de_Licitacoes\1. Pregões\Pregões 2023\PP 12-2023 - Mobiliário corporativo\"/>
    </mc:Choice>
  </mc:AlternateContent>
  <xr:revisionPtr revIDLastSave="0" documentId="13_ncr:1_{0D90C32D-9F9A-4DA8-9F25-6C7B15509927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Mobiliário" sheetId="2" r:id="rId1"/>
  </sheets>
  <definedNames>
    <definedName name="TipoOrçamento">"BASE"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49" i="2" l="1"/>
  <c r="R149" i="2" s="1"/>
  <c r="R148" i="2"/>
  <c r="R147" i="2"/>
  <c r="R146" i="2"/>
  <c r="R145" i="2"/>
  <c r="R144" i="2"/>
  <c r="R143" i="2"/>
  <c r="R142" i="2"/>
  <c r="R141" i="2"/>
  <c r="R140" i="2"/>
  <c r="R139" i="2"/>
  <c r="R138" i="2"/>
  <c r="R137" i="2"/>
  <c r="R136" i="2"/>
  <c r="R135" i="2"/>
  <c r="R134" i="2"/>
  <c r="R133" i="2"/>
  <c r="R132" i="2"/>
  <c r="R131" i="2"/>
  <c r="R130" i="2"/>
  <c r="R129" i="2"/>
  <c r="R128" i="2"/>
  <c r="R127" i="2"/>
  <c r="R126" i="2"/>
  <c r="R125" i="2"/>
  <c r="R124" i="2"/>
  <c r="Q123" i="2"/>
  <c r="R123" i="2" s="1"/>
  <c r="Q122" i="2"/>
  <c r="R122" i="2" s="1"/>
  <c r="R121" i="2"/>
  <c r="R120" i="2"/>
  <c r="R119" i="2"/>
  <c r="R118" i="2"/>
  <c r="R117" i="2"/>
  <c r="R116" i="2"/>
  <c r="R115" i="2"/>
  <c r="R114" i="2"/>
  <c r="R113" i="2"/>
  <c r="R112" i="2"/>
  <c r="R111" i="2"/>
  <c r="R110" i="2"/>
  <c r="R109" i="2"/>
  <c r="R107" i="2"/>
  <c r="R106" i="2"/>
  <c r="R105" i="2"/>
  <c r="R104" i="2"/>
  <c r="R103" i="2"/>
  <c r="R102" i="2"/>
  <c r="R101" i="2"/>
  <c r="R100" i="2"/>
  <c r="R99" i="2"/>
  <c r="R98" i="2"/>
  <c r="R97" i="2"/>
  <c r="R96" i="2"/>
  <c r="R95" i="2"/>
  <c r="R94" i="2"/>
  <c r="R93" i="2"/>
  <c r="R92" i="2"/>
  <c r="R91" i="2"/>
  <c r="R90" i="2"/>
  <c r="R89" i="2"/>
  <c r="R88" i="2"/>
  <c r="R87" i="2"/>
  <c r="Q86" i="2"/>
  <c r="R86" i="2" s="1"/>
  <c r="R85" i="2"/>
  <c r="R84" i="2"/>
  <c r="R83" i="2"/>
  <c r="R82" i="2"/>
  <c r="R81" i="2"/>
  <c r="R80" i="2"/>
  <c r="R79" i="2"/>
  <c r="R78" i="2"/>
  <c r="R77" i="2"/>
  <c r="R76" i="2"/>
  <c r="R75" i="2"/>
  <c r="R74" i="2"/>
  <c r="R73" i="2"/>
  <c r="R72" i="2"/>
  <c r="R71" i="2"/>
  <c r="R70" i="2"/>
  <c r="R69" i="2"/>
  <c r="R68" i="2"/>
  <c r="R67" i="2"/>
  <c r="R66" i="2"/>
  <c r="R64" i="2"/>
  <c r="R63" i="2"/>
  <c r="R62" i="2"/>
  <c r="R61" i="2"/>
  <c r="R60" i="2"/>
  <c r="R59" i="2"/>
  <c r="R58" i="2"/>
  <c r="R57" i="2"/>
  <c r="R56" i="2"/>
  <c r="R55" i="2"/>
  <c r="R54" i="2"/>
  <c r="R53" i="2"/>
  <c r="R52" i="2"/>
  <c r="R51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8" i="2"/>
  <c r="R17" i="2"/>
  <c r="R16" i="2"/>
  <c r="R15" i="2"/>
  <c r="R14" i="2"/>
  <c r="R13" i="2"/>
  <c r="R12" i="2"/>
  <c r="R11" i="2"/>
  <c r="R10" i="2"/>
  <c r="R9" i="2"/>
  <c r="R8" i="2"/>
  <c r="R7" i="2"/>
  <c r="R19" i="2" l="1"/>
  <c r="R6" i="2"/>
  <c r="R108" i="2"/>
  <c r="R65" i="2"/>
  <c r="R5" i="2" s="1"/>
  <c r="R4" i="2" s="1"/>
</calcChain>
</file>

<file path=xl/sharedStrings.xml><?xml version="1.0" encoding="utf-8"?>
<sst xmlns="http://schemas.openxmlformats.org/spreadsheetml/2006/main" count="1073" uniqueCount="453">
  <si>
    <t>-</t>
  </si>
  <si>
    <t>Nível</t>
  </si>
  <si>
    <t>Altura</t>
  </si>
  <si>
    <t>n1</t>
  </si>
  <si>
    <t>n2</t>
  </si>
  <si>
    <t>n3</t>
  </si>
  <si>
    <t>n4</t>
  </si>
  <si>
    <t>n5</t>
  </si>
  <si>
    <t>Czero</t>
  </si>
  <si>
    <t>Cnível</t>
  </si>
  <si>
    <t>Item</t>
  </si>
  <si>
    <t>CÓDIGO</t>
  </si>
  <si>
    <t>Descrição</t>
  </si>
  <si>
    <t>Unidade</t>
  </si>
  <si>
    <t>Quantidade</t>
  </si>
  <si>
    <t>Preço Unitário (R$)</t>
  </si>
  <si>
    <t>Preço Total
(R$)</t>
  </si>
  <si>
    <t>S</t>
  </si>
  <si>
    <t>Serviço</t>
  </si>
  <si>
    <t/>
  </si>
  <si>
    <t>LOTE</t>
  </si>
  <si>
    <t>REFORMA GERAL (1º/2º/3º PAV e ÁREA EXTERNA)</t>
  </si>
  <si>
    <t>Meta</t>
  </si>
  <si>
    <t>1.</t>
  </si>
  <si>
    <t>MOBILIÁRIO - Certame licitatório independente</t>
  </si>
  <si>
    <t>Nível 2</t>
  </si>
  <si>
    <t>1.1</t>
  </si>
  <si>
    <t>TÉRREO EXTERNO</t>
  </si>
  <si>
    <t>1.1.0.1.</t>
  </si>
  <si>
    <t>03</t>
  </si>
  <si>
    <t>CADEIRA FIXA E EMPILHAVEL - LINHA YOG ASSENTO E ENCOSTO EM POLIPROPILENO GRAFITE, ESTRUTURA METÁLICA COR GRAFITE -1901/GRGR</t>
  </si>
  <si>
    <t>Yog 1901 Marelli</t>
  </si>
  <si>
    <t>PÇ</t>
  </si>
  <si>
    <t>1.1.0.2.</t>
  </si>
  <si>
    <t>04</t>
  </si>
  <si>
    <t>POLTRONA FIXA NICE - LINHA HOSPITALITY COM BRAÇOS E ESTRUTURA EM MADEIRA - TECIDO MALHA CINZA CLARO - 2221/401CA</t>
  </si>
  <si>
    <t>Hospitality - Nice 2221 Marelli</t>
  </si>
  <si>
    <t>1.1.0.3.</t>
  </si>
  <si>
    <t>06</t>
  </si>
  <si>
    <t>CADEIRA GIRATÓRIA COM BRAÇOS E SINCRON SIMPLES - LINHA IMPACT
ASSENTO TECIDO POLIESTER PRETO, ENCOSTO ALTO
EM TELA, ESTRUTURA PRETA, BASE NYLON E BRAÇO 2D -2655B/059PPPR</t>
  </si>
  <si>
    <t>Impact - 2655B Marelli</t>
  </si>
  <si>
    <t>1.1.0.4.</t>
  </si>
  <si>
    <t>07</t>
  </si>
  <si>
    <t>PUFF TRAPEZOIDAL COM SAPATA E TECIDO POLIESTER AMARELO 920X460X460 - PUFF07SP/067</t>
  </si>
  <si>
    <t>Colab - Puff07 Marelli</t>
  </si>
  <si>
    <t>1.1.0.5.</t>
  </si>
  <si>
    <t>09</t>
  </si>
  <si>
    <t>SOFÁ RETO - PÉ STEEL YOUNG - 700X700X760MM ASSENTO E ENCOSTO TECIDO VINILICO GRAFITE E ESTRUTURA METÁLICA GRAFITE - YRS0700/207207GR</t>
  </si>
  <si>
    <t>Young - YRS0700 Marelli</t>
  </si>
  <si>
    <t>1.1.0.6.</t>
  </si>
  <si>
    <t>15</t>
  </si>
  <si>
    <t>MESA SIMPLES WORK JOB 01 POSIÇÃO - 1600X700MM - PÉ CAVALETE TAMPO 25MM BP ITAPUÃ E ESTRUTURA COR PRETA - WJSICQF1607/ITPR + WS05/PR</t>
  </si>
  <si>
    <t>Work Job 1 posição 120x70cm Marelli</t>
  </si>
  <si>
    <t>medida diferente, era 1600x700mm</t>
  </si>
  <si>
    <t>1.1.0.7.</t>
  </si>
  <si>
    <t>17</t>
  </si>
  <si>
    <t>MESA SIMPLES WORK JOB 01 POSIÇÃO - 1400X600MM - PÉ PÓRTICO TAMPO 25MM BP BRANCO E ESTRUTURA COR BRANCA - WJSIPQS1406/ITPR + WS05/PR</t>
  </si>
  <si>
    <t>Work Job 1 posição 140x60cm Marelli</t>
  </si>
  <si>
    <t>mudou acabamento</t>
  </si>
  <si>
    <t>1.1.0.8.</t>
  </si>
  <si>
    <t>18</t>
  </si>
  <si>
    <t>MESA HOSPITALITY - LATERAL MENOR MEDIDA - 500X500X500MM TAMPO 18MM BP NOGUEIRA E ESTRUTURA METÁLICA PRETA - HOS04/NOPR</t>
  </si>
  <si>
    <t>Hospitality - HOS04 Marelli</t>
  </si>
  <si>
    <t>1.1.0.9.</t>
  </si>
  <si>
    <t>19</t>
  </si>
  <si>
    <t>MESA YES - PÉ TUBULAR  YOUNG - 561X400X676MM TAMPO 18MM BP PRETO E ESTRUTURA METÁLICA PRETA, COM 2 RODÍZIOS COM DIÂMETRO DE 15MM - YYT0405/PRPR</t>
  </si>
  <si>
    <t>Young - Yes YYT0405 Marelli</t>
  </si>
  <si>
    <t>1.1.0.10.</t>
  </si>
  <si>
    <t>20</t>
  </si>
  <si>
    <t>CAIXA DE TOMADAS EM POLÍMERO COM 03 FUROS PREPARADOS PARA RECEBER ELÉTRICA (MARGIRIUS) + 03 FUROS PREPARADOS PARA RECEBER DADOS (RJ) PADRÃO KEYSTONE FURUKAWA - 269X126MM COR PRETA - AM-029/PR + R932070/PR</t>
  </si>
  <si>
    <t>Conectividade - AM-129 Marelli</t>
  </si>
  <si>
    <t>1.1.0.11.</t>
  </si>
  <si>
    <t>21</t>
  </si>
  <si>
    <t>CAIXA DE TOMADAS EM POLÍMERO COM 03 FUROS PREPARADOS PARA RECEBER ELÉTRICA (MARGIRIUS) + 03 FUROS PREPARADOS PARA RECEBER DADOS (RJ) PADRÃO KEYSTONE FURUKAWA - 269X126MM COR BRANCA - AM-029/PR + R932070/CM</t>
  </si>
  <si>
    <t>1.1.0.12.</t>
  </si>
  <si>
    <t>Armário 01</t>
  </si>
  <si>
    <t xml:space="preserve">ARMÁRIO BAIXO DUPLO 04 PORTAS - 1200X500X730MM TAMPO/PORTAS BP ITAPUÃ E CORPO E RODAPÉ METÁLICO GRAFITE - AR19RP/ITPR </t>
  </si>
  <si>
    <t>Arquivamentos - AR19RP Marelli</t>
  </si>
  <si>
    <t>1.2.</t>
  </si>
  <si>
    <t>TÉRREO INTERNO</t>
  </si>
  <si>
    <t>Modelo de referência</t>
  </si>
  <si>
    <t>1.2.0.1.</t>
  </si>
  <si>
    <t>01</t>
  </si>
  <si>
    <t>CADEIRA GIRATÓRIA COM BRAÇOS E SINCRON SIMPLES - LINHA IMPACT ASSENTO TECIDO POLIESTER PRETO, ENCOSTO ALTO EM TELA, ESTRUTURA PRETA, BASE NYLON E BRAÇO 2D -2655B/059PPPR</t>
  </si>
  <si>
    <t>OK - SEM ALTERAÇÃO</t>
  </si>
  <si>
    <t>1.2.0.2.</t>
  </si>
  <si>
    <t>02</t>
  </si>
  <si>
    <t>CADEIRA FIXA EMPILHAVEL - LINHA YOG ASSENTO E ENCOSTO EM POLIPROPILENO REVESTIDO EM TECIDO  POLIESTER GRAFITE, ESTRUTURA METÁLICA COR GRAFITE - CS010007</t>
  </si>
  <si>
    <t>Linha Yog 1901 Marelli</t>
  </si>
  <si>
    <t>OK - COM AJUSTES</t>
  </si>
  <si>
    <t>1.2.0.3.</t>
  </si>
  <si>
    <t>CADEIRA FIXA E EMPILHAVEL - LINHA YOG ASSENTO E ENCOSTO EM POLIPROPILENO GRAFITE, ESTRUTURA  METÁLICA COR GRAFITE - 1901/GRGR</t>
  </si>
  <si>
    <t>OUTRO EDITAL</t>
  </si>
  <si>
    <t>1.2.0.4.</t>
  </si>
  <si>
    <t>OK - SEM DESCRIÇÃO</t>
  </si>
  <si>
    <t>1.2.0.5.</t>
  </si>
  <si>
    <t>05</t>
  </si>
  <si>
    <t>CADEIRA COM RODIZIO COM BRAÇOS FIXA - LINHA YOU ASSENTO TECIDO TECIDO POLIESTER GRAFITE, ENCOSTO EM TELA GRAFITE ESPALDAR MÉDIO, ESTRUTURA GRAFITE - 220B/082GRGRGR</t>
  </si>
  <si>
    <t>You - 220B Marelli</t>
  </si>
  <si>
    <t>ITEM NOVO</t>
  </si>
  <si>
    <t>1.2.0.6.</t>
  </si>
  <si>
    <t>CADEIRA FIXA EMPILHAVEL - LINHA YOG ASSENTO E ENCOSTO EM POLIPROPILENO REVESTIDO EM TECIDO POLIESTER GRAFITE, ESTRUTURA METÁLICA COR GRAFITE - CS010007</t>
  </si>
  <si>
    <t>1.2.0.7.</t>
  </si>
  <si>
    <t>1.2.0.8.</t>
  </si>
  <si>
    <t>08</t>
  </si>
  <si>
    <t xml:space="preserve">PUFF TRAPEZOIDAL COM SAPATA E TECIDO POLIESTER CINZA CLARO 920X460X460 - PUFF07SP/055 </t>
  </si>
  <si>
    <t>1.2.0.9.</t>
  </si>
  <si>
    <t>1.2.0.10.</t>
  </si>
  <si>
    <t>10</t>
  </si>
  <si>
    <t>PUFF TRAPEZOIDAL COM SAPATA E TECIDO POLIESTER AZUL CLARO 920X460X460 - PUFF07SP/084</t>
  </si>
  <si>
    <t>1.2.0.11.</t>
  </si>
  <si>
    <t>11/12</t>
  </si>
  <si>
    <t>SOFÁ RETO  - PÉ STEEL YOUNG - 700X700X760MM ASSENTO E ENCOSTO TECIDO VINILICO GRAFITE E ESTRUTURA METÁLICA  GRAFITE - YRS0700/207207GR</t>
  </si>
  <si>
    <t>1.2.0.12.</t>
  </si>
  <si>
    <t>13</t>
  </si>
  <si>
    <t>PUFF RETANGULAR DUPLO 920X460X460MM - TECIDO POLIESTER GRAFITE - PUFF02SP/082</t>
  </si>
  <si>
    <t>Colab - Puff02 Marelli</t>
  </si>
  <si>
    <t>1.2.0.13.</t>
  </si>
  <si>
    <t>14</t>
  </si>
  <si>
    <t xml:space="preserve">MESA SIMPLES WORK JOB 01 POSIÇÃO - 1600X700MM - PÉ PÓRTICO TAMPO 25MM BP ITAPUÃ E ESTRUTURA COR PRETA - WJSIPQS1607/ITPR </t>
  </si>
  <si>
    <t>Work Job - WJSIPQS1607 Marelli</t>
  </si>
  <si>
    <t>1.2.0.14.</t>
  </si>
  <si>
    <t xml:space="preserve">MESA SIMPLES WORK JOB 01 POSIÇÃO - 1200X600MM - PÉ PÓRTICO TAMPO 25MM BP ITAPUÃ E ESTRUTURA COR PRETA - WJSIPQS1206/ITPR </t>
  </si>
  <si>
    <t>Work Job - WJSIPQS1206 Marelli</t>
  </si>
  <si>
    <t>1.2.0.15.</t>
  </si>
  <si>
    <t>16</t>
  </si>
  <si>
    <t>MESA REUNIÃO WORK OPEN - 1600X800MM - PÉ CAVALETE TAMPO 25MM BP ITAPUÃ E ESTRUTURA COR PRETA - WORCQF1610E/ITPR</t>
  </si>
  <si>
    <t>Work Open - WORCQF1610E Marelli</t>
  </si>
  <si>
    <t>medida diferente, era 160x100</t>
  </si>
  <si>
    <t>1.2.0.16.</t>
  </si>
  <si>
    <t>MESA GERENCIAL WORK - 1600X800MM - PÉ CAVALETE TAMPO 25MM BP ITAPUÃ E ESTRUTURA COR PRETA - WMGCQF1608E/ITPR</t>
  </si>
  <si>
    <t>Work Open - WMGCQF1608E Marelli</t>
  </si>
  <si>
    <t>1.2.0.17.</t>
  </si>
  <si>
    <t>MESA REUNIÃO WORK OPEN - 2400X800MM - PÉ CAVALETE TAMPO 25MM BP ITAPUÃ E ESTRUTURA COR PRETA - DIVERSOS CÓDIGOS PARA MONTAGEM</t>
  </si>
  <si>
    <t>Work Open Marelli</t>
  </si>
  <si>
    <t>medida diferente, era 240x100</t>
  </si>
  <si>
    <t>1.2.0.18.</t>
  </si>
  <si>
    <t>MESA SIMPLES WORK JOB 01 POSIÇÃO - 1200X700MM - PÉ CAVALETE TAMPO 25MM BP ITAPUÃ E ESTRUTURA COR PRETA - WJSICQF1207/ITPR + WS05/PR</t>
  </si>
  <si>
    <t>Work Open - WJSICQF1207 Marelli</t>
  </si>
  <si>
    <t>1.2.0.19.</t>
  </si>
  <si>
    <t>MESA SIMPLES WORK JOB 01 POSIÇÃO - 1200X600MM - PÉ CAVALETE TAMPO 25MM BP ITAPUÃ E ESTRUTURA COR PRETA - WJSICQF1206/ITPR + WS05/PR</t>
  </si>
  <si>
    <t>Work Open Job - WJSICQF1206 Marelli</t>
  </si>
  <si>
    <t>1.2.0.20.</t>
  </si>
  <si>
    <t>MESA SIMPLES WORK JOB 01 POSIÇÃO - 1400X700MM - PÉ CAVALETE TAMPO 25MM BP ITAPUÃ E ESTRUTURA COR PRETA - WJSICQF1407/ITPR + WS05/PR</t>
  </si>
  <si>
    <t>Work Open Job - WJSICQF1407 Marelli</t>
  </si>
  <si>
    <t>1.2.0.21.</t>
  </si>
  <si>
    <t>22</t>
  </si>
  <si>
    <t>MESA SIMPLES WORK JOB 01 POSIÇÃO - 1200X815MM - PÉ CAVALETE TAMPO 25MM BP ITAPUÃ E ESTRUTURA COR PRETA - WJSICQF1207/ITPR + WS05/PR</t>
  </si>
  <si>
    <t>medida diferente, era 120x70</t>
  </si>
  <si>
    <t>1.2.0.22.</t>
  </si>
  <si>
    <t>23</t>
  </si>
  <si>
    <t>MESA SIMPLES WORK JOB 01 POSIÇÃO - 1200X600MM - PÉ PÓRTICO TAMPO 25MM BP ITAPUÃ E ESTRUTURA COR PRETA - WJSIPQS1206/ITPR + WS05/PR</t>
  </si>
  <si>
    <t>1.2.0.23.</t>
  </si>
  <si>
    <t>24</t>
  </si>
  <si>
    <t>1.2.0.24.</t>
  </si>
  <si>
    <t>25</t>
  </si>
  <si>
    <t>MESA SIMPLES WORK JOB 01 POSIÇÃO - 1000X600MM - PÉ CAVALETE TAMPO 25MM BP ITAPUÃ E ESTRUTURA COR PRETA - WJSICQF1006/ITPR + WS05/PR</t>
  </si>
  <si>
    <t>Work Job - WJSICQF1006 Marelli</t>
  </si>
  <si>
    <t>1.2.0.25.</t>
  </si>
  <si>
    <t>26</t>
  </si>
  <si>
    <t>MESA BASCULANTE WORK OPEN - 1400X600MM - TAMPO 25MM BP ITAPUÃ E ESTRUTURA COR PRETA, COM 4 RODÍZIOS DE GIRO DUPLO DE DIÂMETRO DE 65MM - OMB1406V/ITPR</t>
  </si>
  <si>
    <t>Work Open - OMB1406V/ITPR Marelli</t>
  </si>
  <si>
    <t>1.2.0.26.</t>
  </si>
  <si>
    <t>27</t>
  </si>
  <si>
    <t>MESA YES - PÉ TUBULAR  YOUNG - 500X400X665MM TAMPO 18MM BP PRETO E ESTRUTURA METÁLICA PRETA</t>
  </si>
  <si>
    <t>1.2.0.27.</t>
  </si>
  <si>
    <t>28</t>
  </si>
  <si>
    <t xml:space="preserve">MESA REDONDA ALTA DE APOIO - LINHA ARCO Ø600X450MM </t>
  </si>
  <si>
    <t>Arco Amafa - Ø600X450mm Marelli</t>
  </si>
  <si>
    <t>1.2.0.28.</t>
  </si>
  <si>
    <t>29/30</t>
  </si>
  <si>
    <t>ESTANTE HOME OFFICE FRAME ALTA - 800X400X2100MM COM 07 PRATELEIRAS EM BP 18MM BRANCO, ESTRUTURA METÁLICA PRETA - HFEP080420/BRPR</t>
  </si>
  <si>
    <t>Home Office Frame alta - 80x210x40cm Marelli</t>
  </si>
  <si>
    <t>1.2.0.29.</t>
  </si>
  <si>
    <t>31</t>
  </si>
  <si>
    <t>MESA SIMPLES WORK JOB 01 POSIÇÃO - 1000X700MM - PÉ CAVALETE TAMPO 25MM BP ITAPUÃ E ESTRUTURA COR PRETA - WJSICQF1007/ITPR + WS05/PR</t>
  </si>
  <si>
    <t>Work Open - WJSICQF1007 Marelli</t>
  </si>
  <si>
    <t>1.2.0.30.</t>
  </si>
  <si>
    <t>32</t>
  </si>
  <si>
    <t>GVAETEIRO VOLANTE - 04 GAVETAS 330X500X627MM TAMPO, FRENTES E CAIXA EM BP GRAFITE - GM05V/GRGR</t>
  </si>
  <si>
    <t>Arquivamento - GM05V Marelli</t>
  </si>
  <si>
    <t>medida diferente, era 400x500x627</t>
  </si>
  <si>
    <t>1.2.0.31.</t>
  </si>
  <si>
    <t>33</t>
  </si>
  <si>
    <t>GVAETEIRO VOLANTE - 04 GAVETAS 400X500X627MM TAMPO, FRENTES E CAIXA EM BP BRANCO - GM05V/BRBR</t>
  </si>
  <si>
    <t>1.2.0.32.</t>
  </si>
  <si>
    <t>34</t>
  </si>
  <si>
    <t>ESTANTE HOME OFFICE FRAME - 800x900x300MM COM 04 PRATELEIRAS EM BP 18MM BRANCO, ESTRUTURA METÁLICA PRETA - HFE100410/BRPR</t>
  </si>
  <si>
    <t>Home Office Frame Marelli</t>
  </si>
  <si>
    <t>medida diferente, era 1000x400x1090</t>
  </si>
  <si>
    <t>1.2.0.33.</t>
  </si>
  <si>
    <t>35</t>
  </si>
  <si>
    <t>ESTANTE HOME OFFICE FRAME ALTA - 800x2000x300MM COM 07 PRATELEIRAS EM BP 18MM BRANCO, ESTRUTURA METÁLICA PRETA - HFEP080420/BRPR</t>
  </si>
  <si>
    <t>Home Office Frame alta - 80x30x200cm Marelli</t>
  </si>
  <si>
    <t>medida diferente, era 800x400x2100mm</t>
  </si>
  <si>
    <t>1.2.0.34.</t>
  </si>
  <si>
    <t>37</t>
  </si>
  <si>
    <t>ESTOFADO DENSIDADE D50 PARA GAVETEIRO REVESTIDO EM POLIESTER GRAFITE 400X500X50MM - AM-041/082</t>
  </si>
  <si>
    <t>Arquivamento - AM-041 Marelli</t>
  </si>
  <si>
    <t>1.2.0.35.</t>
  </si>
  <si>
    <t>38</t>
  </si>
  <si>
    <t>ESTOFADO DENSIDADE D50 PARA GAVETEIRO REVESTIDO EM POLIESTER VERDE CLARO 400X500X50MM - AM-041/045</t>
  </si>
  <si>
    <t>1.2.0.36.</t>
  </si>
  <si>
    <t>39</t>
  </si>
  <si>
    <t>ESTOFADO DENSIDADE D50 PARA GAVETEIRO REVESTIDO EM POLIESTER AZUL CLARO 400X500X50MM - AM-041/084</t>
  </si>
  <si>
    <t>1.2.0.37.</t>
  </si>
  <si>
    <t>40</t>
  </si>
  <si>
    <t>ESTOFADO REDONDO DENSIDADE D50 PARA GAVETEIRO REVESTIDO EM POLIESTER AREIA 450X450X50MM - AM-041/055</t>
  </si>
  <si>
    <t>mudou forma, era quadrada</t>
  </si>
  <si>
    <t>1.2.0.38.</t>
  </si>
  <si>
    <t>41</t>
  </si>
  <si>
    <t>ESTOFADO REDONDO DENSIDADE D50 PARA GAVETEIRO REVESTIDO EM POLIESTER VERDE CLARO 450X450X50MM - AM-041/085</t>
  </si>
  <si>
    <t>1.2.0.39.</t>
  </si>
  <si>
    <t>42</t>
  </si>
  <si>
    <t>FECHAMENTO LATERAL DA ESTANTE DA BIBLIOTECA; 30x200</t>
  </si>
  <si>
    <t>peguei valor da tabela de marcenaria</t>
  </si>
  <si>
    <t>1.2.0.40.</t>
  </si>
  <si>
    <t>43</t>
  </si>
  <si>
    <t>FECHAMENTO LATERAL DA ESTANTE DA BIBLIOTECA; 60x200</t>
  </si>
  <si>
    <t>1.2.0.41.</t>
  </si>
  <si>
    <t>44</t>
  </si>
  <si>
    <t>FECHAMENTO LATERAL DA ESTANTE DA BIBLIOTECA; 60x90</t>
  </si>
  <si>
    <t>1.2.0.42.</t>
  </si>
  <si>
    <t>45</t>
  </si>
  <si>
    <t>CAIXA DE TOMADAS EM POLÍMERO COM 03 FUROS PREPARADOS PARA RECEBER ELÉTRICA (MARGIRIUS) + 03 FUROS PREPARADOS PARA RECEBER DADOS (RJ) PADRÃO KEYSTONE FURUKAWA - 269X126MM COR BRANCA - AM-029/PR + R932070/PR</t>
  </si>
  <si>
    <t>1.2.0.43.</t>
  </si>
  <si>
    <t xml:space="preserve">ARMÁRIO BAIXO 02 PORTAS - 700X500X730MMTAMPO/PORTAS E CORPO BP GRAFITE - RODAPÉ METÁLICO GRAFITE - AR20RP/GRGR </t>
  </si>
  <si>
    <t>Arquivamentos - AR20RP Marelli</t>
  </si>
  <si>
    <t>1.2.0.44.</t>
  </si>
  <si>
    <t>Armário 02</t>
  </si>
  <si>
    <t xml:space="preserve">ARMÁRIO EXTRA ALTO 02 PORTAS - 800X500X2100MM TAMPO/PORTAS E CORPO BP GRAFITE - RODAPÉ METÁLICO GRAFITE - AR10RP/GRGR </t>
  </si>
  <si>
    <t>Arquivamentos - AR10RP Marelli</t>
  </si>
  <si>
    <t>1.2.0.45.</t>
  </si>
  <si>
    <t>Armário 03</t>
  </si>
  <si>
    <t xml:space="preserve">ARMÁRIO BAIXO 02 PORTAS - 600X500X730MMTAMPO/PORTAS E CORPO BP GRAFITE - RODAPÉ METÁLICO GRAFITE - AR18RP/GRGR </t>
  </si>
  <si>
    <t>Arquivamentos - AR18RP Marelli</t>
  </si>
  <si>
    <t>1.3.</t>
  </si>
  <si>
    <t>2º PAVIMENTO</t>
  </si>
  <si>
    <t>1.3.0.1.</t>
  </si>
  <si>
    <t>CADEIRA GIRATÓRIA COM BRAÇOS E SINCRON SIMPLES - LINHA IMPACT ASSENTO TECIDO POLIESTER PRETO, ENCOSTO ALTO
EM TELA, ESTRUTURA PRETA, BASE NYLON E BRAÇO 2D - 2655B/059PPPR</t>
  </si>
  <si>
    <t>1.3.0.2.</t>
  </si>
  <si>
    <t>POLTRONA FIXA NICE - LINHA HOSPITALITY
COM BRAÇOS E ESTRUTURA EM MADEIRA - TECIDO MALHA CINZA CLARO - 
2221/401CA</t>
  </si>
  <si>
    <t>1.3.0.3.</t>
  </si>
  <si>
    <t>CADEIRA FIXA E EMPILHAVEL - LINHA YOG
ASSENTO E ENCOSTO EM POLIPROPILENO GRAFITE, ESTRUTURA 
METÁLICA COR GRAFITE - 1901/GRGR</t>
  </si>
  <si>
    <t>1.3.0.4.</t>
  </si>
  <si>
    <t>1.3.0.5.</t>
  </si>
  <si>
    <t>PUFF TRAPEZOIDAL COM SAPATA E TECIDO POLIESTER AZUL CLARO 920X460X460 -PUFF07SP/084</t>
  </si>
  <si>
    <t>1.3.0.6.</t>
  </si>
  <si>
    <t>PUFF TRAPEZOIDAL COM SAPATA E TECIDO POLIESTER VERDE CLARO 920X460X460 - PUFF07SP/085</t>
  </si>
  <si>
    <t>1.3.0.7.</t>
  </si>
  <si>
    <t>SOFÁ RETO COM DIVISOR - PÉ STEEL YOUNG - 700X700X760MM ASSENTO E ENCOSTO TECIDO VINILICO GRAFITE E ESTRUTURA METÁLICA GRAFITE - YRS0700/207207GR</t>
  </si>
  <si>
    <t>1.3.0.8.</t>
  </si>
  <si>
    <t>CADEIRA FIXA - LINHA YOG ASSENTO E ENCOSTO EM POLIPROPILENO GRAFITE, ESTRUTURA METÁLICA COR GRAFITE COM PRANCHETA (2% ESQUERDA, RESTANTE DIREITA) - 1902PD/GRGR + 1902PE/GRGR</t>
  </si>
  <si>
    <t>Yog 1902PD Marelli</t>
  </si>
  <si>
    <t>1.3.0.9.</t>
  </si>
  <si>
    <t>CADEIRA FIXA E EMPILHAVEL - LINHA YOG ASSENTO E ENCOSTO EM POLIPROPILENO GRAFITE, ESTRUTURA METÁLICA COR GRAFITE - 1901/GRGR</t>
  </si>
  <si>
    <t>1.3.0.10.</t>
  </si>
  <si>
    <t>CADEIRA FIXA E EMPILHAVEL - LINHA YOG ASSENTO E ENCOSTO EM POLIPROPILENO GRAFITE, ESTRUTURA METÁLICA COR BEGE - 1901/BGBG</t>
  </si>
  <si>
    <t>1.3.0.11.</t>
  </si>
  <si>
    <t>11</t>
  </si>
  <si>
    <t>CADEIRA UNIQUE - GIRATÓRIA ENCOSTO BAIXO ESTRUTURA FIXA TECIDO MESCLA GRAFITE E ESTRUTURA EM ALUMÍNIO -2823B/401AL</t>
  </si>
  <si>
    <t>Unique - 2823B Marelli</t>
  </si>
  <si>
    <t>1.3.0.12.</t>
  </si>
  <si>
    <t>12</t>
  </si>
  <si>
    <t>BANQUETA FIXA - LINHA YOG ASSENTO E ENCOSTO EM POLIPROPILENO AZUL, ESTRUTURA METÁLICA CROMADA -1904/ATCR</t>
  </si>
  <si>
    <t>Yog 1904 Marelli</t>
  </si>
  <si>
    <t>1.3.0.13.</t>
  </si>
  <si>
    <t>1.3.0.14.</t>
  </si>
  <si>
    <t>MESA SIMPLES WORK JOB 01 POSIÇÃO - 1600X700MM - PÉ PÓRTICO TAMPO 25MM BP ITAPUÃ E ESTRUTURA COR PRETA - WJSIPQS1607/ITPR + WPF1400/PR</t>
  </si>
  <si>
    <t>aumentou quantidade</t>
  </si>
  <si>
    <t>1.3.0.15.</t>
  </si>
  <si>
    <t>MESA BASCULANTE WORK OPEN - 1400X600MM - TAMPO 25MM BP ITAPUÃ E ESTRUTURA COR BRANCA, COM 4 RODÍZIOS DE GIRO DUPLO DE DIÂMETRO DE 65MM - OMB1406V/ITPR</t>
  </si>
  <si>
    <t>1.3.0.16.</t>
  </si>
  <si>
    <t>MESA REUNIÃO WORK OPEN - 2400X1000MM - PÉ CAVALETE TAMPO 25MM BP ITAPUÃ E ESTRUTURA COR PRETA - WORCQF2410E/ITPR</t>
  </si>
  <si>
    <t>1.3.0.17.</t>
  </si>
  <si>
    <t>MESA GERENCIAL WORK - 1400X815MM - PÉ CAVALETE TAMPO 25MM BP ITAPUÃ E ESTRUTURA COR PRETA - WMGCQF1608E/ITPR</t>
  </si>
  <si>
    <t>medida diferente, era 1600X800mm</t>
  </si>
  <si>
    <t>1.3.0.18.</t>
  </si>
  <si>
    <t>MESA GERENCIAL WORK - 1800X1000MM - PÉ PÓRTICO TAMPO 25MM BP ITAPUÃ E ESTRUTURA COR PRETA - WMGPQF1810E/ITPR</t>
  </si>
  <si>
    <t>Work  - WMGPQF1810E Marelli</t>
  </si>
  <si>
    <t>1.3.0.19.</t>
  </si>
  <si>
    <t>MESA BASCULANTE WORK OPEN - 1400X600MM - 
TAMPO 25MM BP BRANCO E ESTRUTURA COR BRANCA, COM 4 RODÍZIOS DE 
GIRO DUPLO DE DIÂMETRO DE 65MM - OMB1406V/ITPR</t>
  </si>
  <si>
    <t>1.3.0.20.</t>
  </si>
  <si>
    <t>MESA ALTA JOB - 2400X800MM - PÉ PÓRTICO TAMPO 25MM BP ITAPUÃ E ESTRUTURA COR PRETA - JMRA2408/ITPR</t>
  </si>
  <si>
    <t>Work Job - JMRA2408 Marelli</t>
  </si>
  <si>
    <t>1.3.0.21.</t>
  </si>
  <si>
    <t>ESTAÇÃO PLATAFORMA DUPLA WORK JOB 04 POSIÇÕES - 1600X1400MM TAMPO FLUTUANTE 25MM BP ITAPUÃ E ESTRUTURA PÓRTICA COR PRETA - WJDICQF1614/AVPR + WJDIPQF1614/AVPR</t>
  </si>
  <si>
    <t>Work Job - WJDICQF1614 Marelli</t>
  </si>
  <si>
    <t>cotado individualmente</t>
  </si>
  <si>
    <t>1.3.0.22.</t>
  </si>
  <si>
    <t>MESA LATERAL MENOR- HOSPITALITY 500X500X500MM TAMPO BP NOGUEIRA ESTRUTURA PRETA - HOS04/NOPR</t>
  </si>
  <si>
    <t>1.3.0.23.</t>
  </si>
  <si>
    <t>1.3.0.24.</t>
  </si>
  <si>
    <t>1.3.0.25.</t>
  </si>
  <si>
    <t>29</t>
  </si>
  <si>
    <t>ESTOFADO DENSIDADE D50 PARA GAVETEIRO REVESTIDO EM POLIESTER AREIA 400X500X50MM - AM-041/055</t>
  </si>
  <si>
    <t>1.3.0.26.</t>
  </si>
  <si>
    <t>30</t>
  </si>
  <si>
    <t>1.3.0.27.</t>
  </si>
  <si>
    <t>1.3.0.28.</t>
  </si>
  <si>
    <t>1.3.0.29.</t>
  </si>
  <si>
    <t>MESA GERENCIAL WORK - 1600X815MM - PÉ CAVALETE TAMPO 25MM BP ITAPUÃ E ESTRUTURA COR PRETA - WMGCQF1608E/ITPR</t>
  </si>
  <si>
    <t>medida diferente, era 1600x800mm</t>
  </si>
  <si>
    <t>1.3.0.30.</t>
  </si>
  <si>
    <t>DIVISORP PARA PLATAFORMA OPEN/JOB TECIDO POLIESTER CINZA CLARO 077 1200X270MM SUPORTE PA - ADT1200/077PA</t>
  </si>
  <si>
    <t>Work Open/Job Marelli</t>
  </si>
  <si>
    <t>1.3.0.31.</t>
  </si>
  <si>
    <t>1.3.0.32.</t>
  </si>
  <si>
    <t>36</t>
  </si>
  <si>
    <t>MESA SIMPLES WORK JOB 01 POSIÇÃO - 1600X600MM - PÉ PÓRTICO TAMPO 25MM BP ITAPUÃ E ESTRUTURA COR PRETA - WMSIPQS1606/ITPR</t>
  </si>
  <si>
    <t>Work Job - WJSIPQS1606 Marelli</t>
  </si>
  <si>
    <t>1.3.0.33.</t>
  </si>
  <si>
    <t>BANQUETA FIXA - LINHA YOG ASSENTO E ENCOSTO EM POLIPROPILENO VERDE, ESTRUTURA METÁLICA VERDE - 1904</t>
  </si>
  <si>
    <t>novo mas igual a banqueta (11) do 3º pav</t>
  </si>
  <si>
    <t>1.3.0.34.</t>
  </si>
  <si>
    <t>copiada especificação da mesa 23 do térreo</t>
  </si>
  <si>
    <t>1.3.0.35.</t>
  </si>
  <si>
    <t>E01</t>
  </si>
  <si>
    <t>MESA REUNIÃO CAVALETE - COM ARMÁRIO; UMA MESA 2400X1000 + UM ARMÁRIO CEGO 1000X500 + DOIS ARMÁRIOS 1000X500 - DIVERSOS ITENS COMPÕE ESTE ESPECIAL</t>
  </si>
  <si>
    <t>Work Marelli</t>
  </si>
  <si>
    <t>medidas dos armários mudaram</t>
  </si>
  <si>
    <t>1.3.0.36.</t>
  </si>
  <si>
    <t xml:space="preserve">ARMÁRIO BAIXO DUPLO 04 PORTAS - 1600X500X730MM TAMPO/PORTAS BP ITAPUÃ E CORPO E RODAPÉ METÁLICO GRAFITE - AR16RP/ITPR </t>
  </si>
  <si>
    <t>Arquivamentos – AR16RP Marelli</t>
  </si>
  <si>
    <t>1.3.0.37.</t>
  </si>
  <si>
    <t xml:space="preserve">ARMÁRIO BAIXO DUPLO 04 PORTAS - 1200X500X730MM TAMPO/PORTAS BP ITAPUÃ E CORPO E RODAPÉ METÁLICO PRETO - AR19RP/ITPR </t>
  </si>
  <si>
    <t>Arquivamentos – AR19RP Marelli</t>
  </si>
  <si>
    <t>1.3.0.38.</t>
  </si>
  <si>
    <t xml:space="preserve">ARMÁRIO BAIXO DUPLO 04 PORTAS - 1400X500X730MM TAMPO/PORTAS BP ITAPUÃ E CORPO E RODAPÉ METÁLICO GRAFITE - AR21RP/ITPR </t>
  </si>
  <si>
    <t>Arquivamentos – AR21RP Marelli</t>
  </si>
  <si>
    <t>1.3.0.39.</t>
  </si>
  <si>
    <t>Armário 04</t>
  </si>
  <si>
    <t xml:space="preserve">ARMÁRIO BAIXO 02 PORTAS - 800X500X730MMTAMPO/PORTAS E CORPO BP GRAFITE - RODAPÉ METÁLICO GRAFITE - AR03RP/ITPR </t>
  </si>
  <si>
    <t>1.3.0.40.</t>
  </si>
  <si>
    <t>Armário 05</t>
  </si>
  <si>
    <t xml:space="preserve">ARMÁRIO BAIXO 02 PORTAS - 700X500X730MMTAMPO/PORTAS E CORPO BP GRAFITE - RODAPÉ METÁLICO GRAFITE - AR03RP/ITPR </t>
  </si>
  <si>
    <t>1.3.0.41.</t>
  </si>
  <si>
    <t>Armário 06</t>
  </si>
  <si>
    <t xml:space="preserve">ARMÁRIO BAIXO DUPLO 04 PORTAS - 1200X500X730MM TAMPO/PORTAS BP GRAFITE E CORPO E RODAPÉ METÁLICO GRAFITE - AR19RP/GRGR </t>
  </si>
  <si>
    <t>1.3.0.42.</t>
  </si>
  <si>
    <t>Armário 07</t>
  </si>
  <si>
    <t xml:space="preserve">ARMÁRIO BAIXO DUPLO 04 PORTAS - 1400X500X730MM TAMPO/PORTAS 
BP GRAFITE E CORPO E RODAPÉ METÁLICO GRAFITE - AR21RP/ITPR </t>
  </si>
  <si>
    <t>Arquivamentos - AR21RP Marelli</t>
  </si>
  <si>
    <t>Nível 3</t>
  </si>
  <si>
    <t>1.3.1.</t>
  </si>
  <si>
    <t>3º PAVIMENTO</t>
  </si>
  <si>
    <t>1.3.0.1</t>
  </si>
  <si>
    <t>CADEIRA GIRATÓRIA COM BRAÇOS E SINCRON SIMPLES - LINHA IMPACT ASSENTO TECIDO POLIESTER PRETO, ENCOSTO ALTO EM TELA, ESTRUTURA PRETA, BASE NYLON E BRAÇO 2D - 2655B/059PPPR</t>
  </si>
  <si>
    <t>1.3.0.2</t>
  </si>
  <si>
    <t>CADEIRA UNIQUE - GIRATÓRIA ENCOSTO BAIXO ESTRUTURA FIXA TECIDO TECIDO MALHA CINZA CLARO E ESTRUTURA EM ALUMÍNIO - 2823B/401AL</t>
  </si>
  <si>
    <t>reduziu quantidade</t>
  </si>
  <si>
    <t>1.3.0.3</t>
  </si>
  <si>
    <t>CADEIRA UNIQUE - GIRATÓRIA ENCOSTO ALTO ESTRUTURA FIXA TECIDO TECIDO MALHA VERDE E ESTRUTURA EM ALUMÍNIO - 2843B/405AL</t>
  </si>
  <si>
    <t>Unique - 2843B Marelli</t>
  </si>
  <si>
    <t>1.3.0.4</t>
  </si>
  <si>
    <t>CADEIRA UNIQUE - GIRATÓRIA ENCOSTO ALTO ESTRUTURA FIXA TECIDO TECIDO MALHA AREIA E ESTRUTURA EM ALUMÍNIO - 2843B/403AL</t>
  </si>
  <si>
    <t>1.3.0.5</t>
  </si>
  <si>
    <t>PUFF REDONDO COM SAPATA E TECIDO POLIESTER PRETO 460X460X460H - PUFF05SP/059</t>
  </si>
  <si>
    <t>Colab - Puff05 Marelli</t>
  </si>
  <si>
    <t>1.3.0.6</t>
  </si>
  <si>
    <t>CADEIRA GIRATÓRIA COM BRAÇOS E SINCRON PESO - LINHA IMPACT ASSENTO TECIDO VINILICO CAFÉ, ENCOSTO ALTO EM TELA, ESTRUTURA PRETA, BASE NYLON E BRAÇO 2D - 2657ABS/205GPPR</t>
  </si>
  <si>
    <t>Impact - 2657ABS Marelli</t>
  </si>
  <si>
    <t>1.3.0.7</t>
  </si>
  <si>
    <t>CADEIRA UNIQUE - GIRATÓRIA ENCOSTO ALTO ESTRUTURA FIXA TECIDO COURO VINILICO PRETO E ESTRUTURA EM ALUMÍNIO - 2843B/201AL</t>
  </si>
  <si>
    <t>1.3.0.8</t>
  </si>
  <si>
    <t>BANQUETA FIXA - LINHA YOG ASSENTO E ENCOSTO EM POLIPROPILENO BEGE, ESTRUTURA METÁLICA BEGE - 1904/BGBG</t>
  </si>
  <si>
    <t>1.3.0.9</t>
  </si>
  <si>
    <t>CADEIRA UNIQUE LOUGE - FIXA ENCOSTO BAIXO ESTRUTURA FIXA REVESTIDA EM TECIDO COURO VINILICO CAFÉ E ESTRUTURA CROMADA - 2821/205CR</t>
  </si>
  <si>
    <t>Unique - 2821 Marelli</t>
  </si>
  <si>
    <t>1.3.0.10</t>
  </si>
  <si>
    <t>1.3.0.11</t>
  </si>
  <si>
    <t>SOFÁ SÍMILE COURO DE 03 LUGARES PERFECTA - 1900X800X830MM ASSENTO E ENCOSTO SÍMILE COURO PRETO E PÉS EM ALÚMINIO ANODIZADO FOSCO - PA013/207</t>
  </si>
  <si>
    <t>Perfecta - PA013 Marelli</t>
  </si>
  <si>
    <t>1.3.0.12</t>
  </si>
  <si>
    <t>SOFÁ ENCLOSURE YOUNG - 1400X700X1600MM ENCOSTO E DIVISÓRIAS EM TECIDO POLIESTER GRAFITE E ASSENTO EM TECIDO POLIESTER ROSE - YER1400/080082GR</t>
  </si>
  <si>
    <t>Young - Enclousure Marelli</t>
  </si>
  <si>
    <t>1.3.0.13</t>
  </si>
  <si>
    <t>Work Open Job - WJSICQF1607 Marelli</t>
  </si>
  <si>
    <t>1.3.0.14</t>
  </si>
  <si>
    <t>ESTAÇÃO PLATAFORMA DUPLA WORK JOB 04 POSIÇÕES - 1600X1400MM TAMPO FLUTUANTE 25MM BP ITAPUÃ E ESTRUTURA PÓRTICA COR PRETA - WJDICQF1614/AVPR + WJDC1614/AVPR</t>
  </si>
  <si>
    <t>Work Job WJDICQF1614 + WJDC1614 Marelli</t>
  </si>
  <si>
    <t>1.3.0.15</t>
  </si>
  <si>
    <t>ESTAÇÃO PLATAFORMA DUPLA WORK JOB 04 POSIÇÕES - 1400X1400MM TAMPO FLUTUANTE 25MM BP CINZA E ESTRUTURA PÓRTICA COR PRATA - WJDICQF1414/AVPR + WJDC1414/AVPR</t>
  </si>
  <si>
    <t>Work Job WJDICQF1414 + WJDC1414 Marelli</t>
  </si>
  <si>
    <t>1.3.0.16</t>
  </si>
  <si>
    <t>MESA REUNIÃO WORK OPEN - 4800X1600MM - PÉ CAVALETE TAMPO 25MM BP ITAPUÃ E ESTRUTURA COR PRETA - WORCQF4816E/ITPR</t>
  </si>
  <si>
    <t>Work Open - WORCQF4816E Marelli</t>
  </si>
  <si>
    <t>1.3.0.17</t>
  </si>
  <si>
    <t xml:space="preserve">MESA ALTA JOB - 1800X1000MM - PÉ PÓRTICO TAMPO 25MM BP ITAPUÃ E ESTRUTURA COR PRETA - JMRA1810/ITPR </t>
  </si>
  <si>
    <t>Job JMRA1810 Marelli</t>
  </si>
  <si>
    <t>mudou medida, era 2100x1000mm</t>
  </si>
  <si>
    <t>1.3.0.18</t>
  </si>
  <si>
    <t>MESA GERENTE PÉ CAVALETE - COM ARMÁRIO MESA 1800X800 TAMPO BP ITAPUÃ, ESTRUTURA BP PRETO ARMÁRIO 1800X500 TAMPO E FRENTES BP ITAPUÃ, ESTRUTURA BP PRETO</t>
  </si>
  <si>
    <t>mudou medida armário, era 1400x500mm</t>
  </si>
  <si>
    <t>1.3.0.19</t>
  </si>
  <si>
    <t>Work Job - WMSIPQS1606 Marelli</t>
  </si>
  <si>
    <t>1.3.0.20</t>
  </si>
  <si>
    <t>MESA REUNIÃO WORK OPEN - 3600X1200MM - PÉ CAVALETE TAMPO 25MM BP ITAPUÃ E ESTRUTURA COR PRETA - WORCQF3612E/ITPR</t>
  </si>
  <si>
    <t>Work Open - WORCQF3612E Marelli</t>
  </si>
  <si>
    <t>1.3.0.21</t>
  </si>
  <si>
    <t>1.3.0.22</t>
  </si>
  <si>
    <t>MESA GERENTE PÉ PÓRTICO - COM ARMÁRIO MESA 2000X1000MM TAMPO BP ITAPUÃ, ESTRUTURA BP PRETO ARMÁRIO 2200X500MM TAMPO E FRENTES BP ITAPUÃ, ESTRUTURA BP PRETO - WOGPQF2010/ITPR + OGAE2205/ITPR</t>
  </si>
  <si>
    <t>Work - WOGPQF2010 Marelli</t>
  </si>
  <si>
    <t>1.3.0.23</t>
  </si>
  <si>
    <t>1.3.0.24</t>
  </si>
  <si>
    <t xml:space="preserve">MESA BAIXA YOUNG - 700X700X300MM - PÉ STEEL TAMPO 25MM BP ITAPUÃ E ESTRUTURA COR PRETA - YXS0700/PRPR </t>
  </si>
  <si>
    <t>Young - YXS0700 Marelli</t>
  </si>
  <si>
    <t>1.3.0.25</t>
  </si>
  <si>
    <t>1.3.0.26</t>
  </si>
  <si>
    <t>MESA YES - PÉ TUBULAR  YOUNG - 500X400X665MM TAMPO 18MM BP PRETO E ESTRUTURA METÁLICA PRETA - YYA0405/PRPR</t>
  </si>
  <si>
    <t>Yes YYA0405 Marelli</t>
  </si>
  <si>
    <t>1.3.0.27</t>
  </si>
  <si>
    <t>MESA LATERAL MAIOR- HOSPITALITY  600X600X600MM TAMPO BP NOGUEIRA ESTRUTURA PRETA - HOS03/NOPR</t>
  </si>
  <si>
    <t>Hospitality - HOS03 Marelli</t>
  </si>
  <si>
    <t>1.3.0.28</t>
  </si>
  <si>
    <t>1.3.0.29</t>
  </si>
  <si>
    <t>1.3.0.30</t>
  </si>
  <si>
    <t>DIVISOR FRONTAL PARA PLATAFORMA OPEN/JOB TECIDO POLIESTER CINZA CLARO 077 1200X270MM SUPORTE PA - ADT1200/077PA</t>
  </si>
  <si>
    <t>1.3.0.31</t>
  </si>
  <si>
    <t>DIVISOR LATERAL PARA PLATAFORMA OPEN/JOB TECIDO POLIESTER CINZA CLARO 077 600X270MM SUPORTE PA - ADT600/077PA</t>
  </si>
  <si>
    <t>Work Open/Job ADT600 Marelli</t>
  </si>
  <si>
    <t>1.3.0.32</t>
  </si>
  <si>
    <t>GVAETEIRO VOLANTE - 04 GAVETAS 330X400X627MM TAMPO, FRENTES E CAIXA EM BP GRAFITE - GM05V/GRGR</t>
  </si>
  <si>
    <t>aumentou quantidade e mudou medida</t>
  </si>
  <si>
    <t>1.3.0.33</t>
  </si>
  <si>
    <t>LOUSA VOLANTE YOUNG - 900X1800MM ESTRUTURA METÁLICA BRANCA</t>
  </si>
  <si>
    <t>Young - YLV Marelli</t>
  </si>
  <si>
    <t>1.3.0.34</t>
  </si>
  <si>
    <t>MESA REUNIÃO CAVALETE - COM ARMÁRIO MESA 2000X800MM TAMPO BP ITAPUÃ, ESTRUTURA BP PRETO + 1 ARMÁRIO CEGA 1000X500MM + 2 ARMÁRIOS 600X500MM TAMPO E FRENTES BP ITAPUÃ, ESTRUTURA BP PRETO</t>
  </si>
  <si>
    <t>mudou medida da mesa, era 2000x1000mm</t>
  </si>
  <si>
    <t>1.3.0.35</t>
  </si>
  <si>
    <t>ARMÁRIO BAIXO DUPLO 04 PORTAS - 800X500X2100MM TAMPO/PORTAS E CORPO BP GRAFITE E RODAPÉ METÁLICO GRAFITE</t>
  </si>
  <si>
    <t>medida diferente, era 1600x500x730</t>
  </si>
  <si>
    <t>1.3.0.36</t>
  </si>
  <si>
    <t>ARMÁRIO BAIXO DUPLO 04 PORTAS - 1600X500X730MM TAMPO/PORTAS BP ITAPUÃ E CORPO E RODAPÉ METÁLICO GRAFITE</t>
  </si>
  <si>
    <t>1.3.0.37</t>
  </si>
  <si>
    <t xml:space="preserve">ARMÁRIO BAIXO DUPLO 04 PORTAS - 1400X500X730MM TAMPO/PORTAS BP ITAPUÃ E CORPO BP GRAFITE E RODAPÉ METÁLICO GRAFITE </t>
  </si>
  <si>
    <t>1.3.0.38</t>
  </si>
  <si>
    <t>ARMÁRIO BAIXO 02 PORTAS -700X500X730MM TAMPO/PORTAS BP ITAPUÃ E CORPO E RODAPÉ METÁLICO GRAFITE</t>
  </si>
  <si>
    <t>medida diferente, era 7800x500x730</t>
  </si>
  <si>
    <t>1.3.0.39</t>
  </si>
  <si>
    <t>ARMÁRIO BAIXO 02 PORTAS -600X500X730MM TAMPO/PORTAS BP ITAPUÃ E CORPO E RODAPÉ METÁLICO GRAFITE</t>
  </si>
  <si>
    <t>1.3.0.40</t>
  </si>
  <si>
    <t>ARMÁRIO BAIXO DUPLO 04 PORTAS - 1200X500X730MM TAMPO/PORTAS BP ITAPUÃ E CORPO E RODAPÉ METÁLICO GRAFITE</t>
  </si>
  <si>
    <t>1.3.0.41</t>
  </si>
  <si>
    <t>ARMÁRIO BAIXO CEGO DE CANTO - 500x500x7300MM TAMPO/PORTAS BP ITAPUÃ E CORPO E RODAPÉ METÁLICO GRAFITE</t>
  </si>
  <si>
    <t>Arquivamentos –  Marelli</t>
  </si>
  <si>
    <t>novo</t>
  </si>
  <si>
    <t>Encargos sociais:</t>
  </si>
  <si>
    <t>Observações:</t>
  </si>
  <si>
    <t>Foi considerado arredondamento de duas casas decimais para Quantidade; Custo Unitário; BDI; Preço Unitário; Preço Total.</t>
  </si>
  <si>
    <t>PORTO ALEGRE/RS</t>
  </si>
  <si>
    <t>Referência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</si>
</sst>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;General;"/>
    <numFmt numFmtId="165" formatCode="dd\ &quot;de&quot;\ mmmm\ &quot;de&quot;\ yyyy"/>
  </numFmts>
  <fonts count="9">
    <font>
      <sz val="11"/>
      <color theme="1"/>
      <name val="Calibri"/>
      <charset val="134"/>
      <scheme val="minor"/>
    </font>
    <font>
      <sz val="10"/>
      <name val="Arial"/>
      <charset val="134"/>
    </font>
    <font>
      <sz val="8"/>
      <name val="Arial"/>
      <charset val="134"/>
    </font>
    <font>
      <b/>
      <sz val="10"/>
      <name val="Arial"/>
      <charset val="134"/>
    </font>
    <font>
      <sz val="9"/>
      <name val="Arial"/>
      <charset val="134"/>
    </font>
    <font>
      <b/>
      <sz val="10"/>
      <color indexed="23"/>
      <name val="Arial"/>
      <charset val="134"/>
    </font>
    <font>
      <sz val="11"/>
      <name val="Arial"/>
      <charset val="134"/>
    </font>
    <font>
      <b/>
      <sz val="11"/>
      <name val="Arial"/>
      <charset val="134"/>
    </font>
    <font>
      <sz val="11"/>
      <color theme="1"/>
      <name val="Calibri"/>
      <charset val="134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592DA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0">
    <xf numFmtId="0" fontId="0" fillId="0" borderId="0" xfId="0"/>
    <xf numFmtId="49" fontId="0" fillId="0" borderId="0" xfId="0" applyNumberForma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1" fillId="2" borderId="0" xfId="0" applyFont="1" applyFill="1"/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3" borderId="2" xfId="0" applyFont="1" applyFill="1" applyBorder="1" applyAlignment="1" applyProtection="1">
      <alignment vertical="center" wrapText="1"/>
      <protection locked="0"/>
    </xf>
    <xf numFmtId="0" fontId="1" fillId="0" borderId="3" xfId="0" applyFont="1" applyBorder="1" applyAlignment="1">
      <alignment vertical="center" wrapText="1" shrinkToFit="1"/>
    </xf>
    <xf numFmtId="49" fontId="1" fillId="0" borderId="4" xfId="0" applyNumberFormat="1" applyFont="1" applyBorder="1" applyAlignment="1">
      <alignment horizontal="center" vertical="center" wrapText="1" shrinkToFit="1"/>
    </xf>
    <xf numFmtId="0" fontId="1" fillId="4" borderId="5" xfId="0" applyFont="1" applyFill="1" applyBorder="1" applyAlignment="1" applyProtection="1">
      <alignment vertical="center" wrapText="1"/>
      <protection locked="0"/>
    </xf>
    <xf numFmtId="0" fontId="1" fillId="4" borderId="5" xfId="0" applyFont="1" applyFill="1" applyBorder="1" applyAlignment="1" applyProtection="1">
      <alignment horizontal="center" vertical="center" wrapText="1"/>
      <protection locked="0"/>
    </xf>
    <xf numFmtId="43" fontId="1" fillId="3" borderId="5" xfId="1" applyFont="1" applyFill="1" applyBorder="1" applyAlignment="1" applyProtection="1">
      <alignment vertical="center" shrinkToFit="1"/>
      <protection locked="0"/>
    </xf>
    <xf numFmtId="0" fontId="3" fillId="5" borderId="1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49" fontId="5" fillId="5" borderId="7" xfId="0" applyNumberFormat="1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49" fontId="3" fillId="5" borderId="7" xfId="0" applyNumberFormat="1" applyFont="1" applyFill="1" applyBorder="1" applyAlignment="1">
      <alignment horizontal="center" vertical="center"/>
    </xf>
    <xf numFmtId="43" fontId="3" fillId="5" borderId="7" xfId="1" applyFont="1" applyFill="1" applyBorder="1" applyAlignment="1" applyProtection="1">
      <alignment horizontal="center" vertical="center"/>
    </xf>
    <xf numFmtId="0" fontId="4" fillId="6" borderId="2" xfId="0" applyFont="1" applyFill="1" applyBorder="1" applyAlignment="1">
      <alignment vertical="center" wrapText="1"/>
    </xf>
    <xf numFmtId="43" fontId="1" fillId="0" borderId="5" xfId="1" applyFont="1" applyFill="1" applyBorder="1" applyAlignment="1">
      <alignment vertical="center" shrinkToFit="1"/>
    </xf>
    <xf numFmtId="43" fontId="1" fillId="0" borderId="8" xfId="1" applyFont="1" applyFill="1" applyBorder="1" applyAlignment="1">
      <alignment horizontal="center" vertical="center" shrinkToFit="1"/>
    </xf>
    <xf numFmtId="43" fontId="3" fillId="5" borderId="9" xfId="1" applyFont="1" applyFill="1" applyBorder="1" applyAlignment="1" applyProtection="1">
      <alignment horizontal="center" vertical="center" shrinkToFit="1"/>
    </xf>
    <xf numFmtId="0" fontId="1" fillId="7" borderId="0" xfId="0" applyFont="1" applyFill="1"/>
    <xf numFmtId="0" fontId="1" fillId="8" borderId="0" xfId="0" applyFont="1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43" fontId="1" fillId="0" borderId="5" xfId="1" applyFont="1" applyFill="1" applyBorder="1" applyAlignment="1">
      <alignment horizontal="right" vertical="center" shrinkToFit="1"/>
    </xf>
    <xf numFmtId="0" fontId="1" fillId="0" borderId="10" xfId="0" applyFont="1" applyBorder="1"/>
    <xf numFmtId="49" fontId="1" fillId="0" borderId="10" xfId="0" applyNumberFormat="1" applyFont="1" applyBorder="1" applyAlignment="1">
      <alignment horizontal="center"/>
    </xf>
    <xf numFmtId="0" fontId="6" fillId="0" borderId="0" xfId="0" applyFont="1"/>
    <xf numFmtId="49" fontId="6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 applyProtection="1">
      <alignment horizontal="left" wrapText="1"/>
      <protection locked="0"/>
    </xf>
    <xf numFmtId="49" fontId="6" fillId="0" borderId="0" xfId="0" applyNumberFormat="1" applyFont="1" applyAlignment="1" applyProtection="1">
      <alignment horizontal="center" wrapText="1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49" fontId="3" fillId="0" borderId="0" xfId="0" applyNumberFormat="1" applyFont="1" applyAlignment="1">
      <alignment horizontal="center"/>
    </xf>
    <xf numFmtId="0" fontId="1" fillId="0" borderId="14" xfId="0" applyFont="1" applyBorder="1"/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>
      <alignment horizontal="left" wrapText="1"/>
    </xf>
    <xf numFmtId="49" fontId="7" fillId="0" borderId="7" xfId="0" applyNumberFormat="1" applyFont="1" applyBorder="1" applyAlignment="1">
      <alignment horizontal="center" wrapText="1"/>
    </xf>
    <xf numFmtId="0" fontId="7" fillId="0" borderId="7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6" fillId="3" borderId="11" xfId="0" applyFont="1" applyFill="1" applyBorder="1" applyAlignment="1" applyProtection="1">
      <alignment horizontal="left" wrapText="1"/>
      <protection locked="0"/>
    </xf>
    <xf numFmtId="49" fontId="6" fillId="3" borderId="0" xfId="0" applyNumberFormat="1" applyFont="1" applyFill="1" applyAlignment="1" applyProtection="1">
      <alignment horizontal="center" wrapText="1"/>
      <protection locked="0"/>
    </xf>
    <xf numFmtId="0" fontId="6" fillId="3" borderId="0" xfId="0" applyFont="1" applyFill="1" applyAlignment="1" applyProtection="1">
      <alignment horizontal="left" wrapText="1"/>
      <protection locked="0"/>
    </xf>
    <xf numFmtId="0" fontId="6" fillId="3" borderId="14" xfId="0" applyFont="1" applyFill="1" applyBorder="1" applyAlignment="1" applyProtection="1">
      <alignment horizontal="left" wrapText="1"/>
      <protection locked="0"/>
    </xf>
    <xf numFmtId="0" fontId="6" fillId="3" borderId="12" xfId="0" applyFont="1" applyFill="1" applyBorder="1" applyAlignment="1" applyProtection="1">
      <alignment horizontal="left" wrapText="1"/>
      <protection locked="0"/>
    </xf>
    <xf numFmtId="49" fontId="6" fillId="3" borderId="13" xfId="0" applyNumberFormat="1" applyFont="1" applyFill="1" applyBorder="1" applyAlignment="1" applyProtection="1">
      <alignment horizontal="center" wrapText="1"/>
      <protection locked="0"/>
    </xf>
    <xf numFmtId="0" fontId="6" fillId="3" borderId="13" xfId="0" applyFont="1" applyFill="1" applyBorder="1" applyAlignment="1" applyProtection="1">
      <alignment horizontal="left" wrapText="1"/>
      <protection locked="0"/>
    </xf>
    <xf numFmtId="0" fontId="6" fillId="3" borderId="15" xfId="0" applyFont="1" applyFill="1" applyBorder="1" applyAlignment="1" applyProtection="1">
      <alignment horizontal="left" wrapText="1"/>
      <protection locked="0"/>
    </xf>
    <xf numFmtId="164" fontId="1" fillId="0" borderId="0" xfId="0" applyNumberFormat="1" applyFont="1" applyAlignment="1" applyProtection="1">
      <alignment horizontal="right"/>
      <protection locked="0"/>
    </xf>
    <xf numFmtId="165" fontId="1" fillId="0" borderId="0" xfId="0" applyNumberFormat="1" applyFont="1" applyAlignment="1" applyProtection="1">
      <alignment horizontal="right"/>
      <protection locked="0"/>
    </xf>
  </cellXfs>
  <cellStyles count="2">
    <cellStyle name="Normal" xfId="0" builtinId="0"/>
    <cellStyle name="Vírgula" xfId="1" builtinId="3"/>
  </cellStyles>
  <dxfs count="114">
    <dxf>
      <font>
        <color theme="1"/>
      </font>
    </dxf>
    <dxf>
      <font>
        <b/>
        <i val="0"/>
      </font>
      <fill>
        <patternFill patternType="solid">
          <bgColor rgb="FFC0C0C0"/>
        </patternFill>
      </fill>
    </dxf>
    <dxf>
      <font>
        <b/>
        <i val="0"/>
      </font>
      <fill>
        <patternFill patternType="solid">
          <bgColor rgb="FF969696"/>
        </patternFill>
      </fill>
    </dxf>
    <dxf>
      <font>
        <b/>
        <i val="0"/>
      </font>
      <fill>
        <patternFill patternType="solid">
          <bgColor indexed="47"/>
        </patternFill>
      </fill>
    </dxf>
    <dxf>
      <font>
        <b/>
        <i val="0"/>
      </font>
      <fill>
        <patternFill patternType="solid">
          <bgColor indexed="55"/>
        </patternFill>
      </fill>
      <border>
        <top style="thin">
          <color auto="1"/>
        </top>
      </border>
    </dxf>
    <dxf>
      <fill>
        <patternFill patternType="none"/>
      </fill>
    </dxf>
    <dxf>
      <font>
        <b/>
        <i val="0"/>
      </font>
      <fill>
        <patternFill patternType="solid">
          <bgColor indexed="47"/>
        </patternFill>
      </fill>
    </dxf>
    <dxf>
      <font>
        <b/>
        <i val="0"/>
        <u/>
        <color auto="1"/>
      </font>
      <fill>
        <patternFill patternType="solid">
          <bgColor indexed="55"/>
        </patternFill>
      </fill>
      <border>
        <top style="thin">
          <color auto="1"/>
        </top>
      </border>
    </dxf>
    <dxf>
      <font>
        <color indexed="47"/>
      </font>
      <fill>
        <patternFill patternType="solid">
          <bgColor indexed="47"/>
        </patternFill>
      </fill>
    </dxf>
    <dxf>
      <font>
        <b/>
        <i val="0"/>
      </font>
      <fill>
        <patternFill patternType="solid">
          <bgColor indexed="47"/>
        </patternFill>
      </fill>
    </dxf>
    <dxf>
      <font>
        <b/>
        <i val="0"/>
      </font>
      <fill>
        <patternFill patternType="solid">
          <bgColor indexed="55"/>
        </patternFill>
      </fill>
      <border>
        <top style="thin">
          <color auto="1"/>
        </top>
      </border>
    </dxf>
    <dxf>
      <font>
        <b/>
        <i val="0"/>
      </font>
      <fill>
        <patternFill patternType="solid">
          <bgColor indexed="47"/>
        </patternFill>
      </fill>
    </dxf>
    <dxf>
      <font>
        <b/>
        <i val="0"/>
      </font>
      <fill>
        <patternFill patternType="solid">
          <bgColor indexed="55"/>
        </patternFill>
      </fill>
      <border>
        <top style="thin">
          <color auto="1"/>
        </top>
      </border>
    </dxf>
    <dxf>
      <fill>
        <patternFill patternType="solid">
          <bgColor theme="0"/>
        </patternFill>
      </fill>
    </dxf>
    <dxf>
      <font>
        <b/>
        <i val="0"/>
        <color indexed="47"/>
        <name val="Cambria"/>
        <scheme val="none"/>
      </font>
      <fill>
        <patternFill patternType="solid">
          <bgColor indexed="47"/>
        </patternFill>
      </fill>
    </dxf>
    <dxf>
      <font>
        <b/>
        <i val="0"/>
        <color indexed="55"/>
        <name val="Cambria"/>
        <scheme val="none"/>
      </font>
      <fill>
        <patternFill patternType="solid">
          <bgColor indexed="55"/>
        </patternFill>
      </fill>
      <border>
        <top style="thin">
          <color auto="1"/>
        </top>
      </border>
    </dxf>
    <dxf>
      <font>
        <b val="0"/>
        <i val="0"/>
        <color auto="1"/>
      </font>
      <fill>
        <patternFill patternType="none"/>
      </fill>
    </dxf>
    <dxf>
      <font>
        <b val="0"/>
        <i val="0"/>
        <color indexed="47"/>
        <name val="Cambria"/>
        <scheme val="none"/>
      </font>
      <fill>
        <patternFill patternType="solid">
          <bgColor indexed="47"/>
        </patternFill>
      </fill>
    </dxf>
    <dxf>
      <font>
        <b val="0"/>
        <i val="0"/>
        <color indexed="55"/>
        <name val="Cambria"/>
        <scheme val="none"/>
      </font>
      <fill>
        <patternFill patternType="solid">
          <bgColor indexed="55"/>
        </patternFill>
      </fill>
      <border>
        <top style="thin">
          <color auto="1"/>
        </top>
      </border>
    </dxf>
    <dxf>
      <fill>
        <patternFill patternType="none"/>
      </fill>
    </dxf>
    <dxf>
      <fill>
        <patternFill patternType="solid">
          <bgColor indexed="43"/>
        </patternFill>
      </fill>
    </dxf>
    <dxf>
      <font>
        <color indexed="9"/>
      </font>
      <fill>
        <patternFill patternType="none"/>
      </fill>
      <border>
        <left/>
        <right/>
        <top/>
        <bottom/>
      </border>
    </dxf>
    <dxf>
      <font>
        <b/>
        <i val="0"/>
      </font>
      <fill>
        <patternFill patternType="solid">
          <bgColor indexed="47"/>
        </patternFill>
      </fill>
    </dxf>
    <dxf>
      <font>
        <b/>
        <i val="0"/>
      </font>
      <fill>
        <patternFill patternType="solid">
          <bgColor indexed="55"/>
        </patternFill>
      </fill>
      <border>
        <top style="thin">
          <color auto="1"/>
        </top>
      </border>
    </dxf>
    <dxf>
      <fill>
        <patternFill patternType="solid">
          <bgColor theme="0"/>
        </patternFill>
      </fill>
    </dxf>
    <dxf>
      <font>
        <b/>
        <i val="0"/>
        <color indexed="47"/>
        <name val="Cambria"/>
        <scheme val="none"/>
      </font>
      <fill>
        <patternFill patternType="solid">
          <bgColor indexed="47"/>
        </patternFill>
      </fill>
    </dxf>
    <dxf>
      <font>
        <b/>
        <i val="0"/>
        <color indexed="55"/>
        <name val="Cambria"/>
        <scheme val="none"/>
      </font>
      <fill>
        <patternFill patternType="solid">
          <bgColor indexed="55"/>
        </patternFill>
      </fill>
      <border>
        <top style="thin">
          <color auto="1"/>
        </top>
      </border>
    </dxf>
    <dxf>
      <font>
        <b val="0"/>
        <i val="0"/>
        <color auto="1"/>
      </font>
      <fill>
        <patternFill patternType="none"/>
      </fill>
    </dxf>
    <dxf>
      <font>
        <b val="0"/>
        <i val="0"/>
        <color indexed="47"/>
        <name val="Cambria"/>
        <scheme val="none"/>
      </font>
      <fill>
        <patternFill patternType="solid">
          <bgColor indexed="47"/>
        </patternFill>
      </fill>
    </dxf>
    <dxf>
      <font>
        <b val="0"/>
        <i val="0"/>
        <color indexed="55"/>
        <name val="Cambria"/>
        <scheme val="none"/>
      </font>
      <fill>
        <patternFill patternType="solid">
          <bgColor indexed="55"/>
        </patternFill>
      </fill>
      <border>
        <top style="thin">
          <color auto="1"/>
        </top>
      </border>
    </dxf>
    <dxf>
      <fill>
        <patternFill patternType="none"/>
      </fill>
    </dxf>
    <dxf>
      <font>
        <b/>
        <i val="0"/>
      </font>
      <fill>
        <patternFill patternType="solid">
          <bgColor indexed="47"/>
        </patternFill>
      </fill>
    </dxf>
    <dxf>
      <font>
        <b/>
        <i val="0"/>
        <u/>
        <color auto="1"/>
      </font>
      <fill>
        <patternFill patternType="solid">
          <bgColor indexed="55"/>
        </patternFill>
      </fill>
      <border>
        <top style="thin">
          <color auto="1"/>
        </top>
      </border>
    </dxf>
    <dxf>
      <font>
        <color indexed="47"/>
      </font>
      <fill>
        <patternFill patternType="solid">
          <bgColor indexed="47"/>
        </patternFill>
      </fill>
    </dxf>
    <dxf>
      <font>
        <b/>
        <i val="0"/>
      </font>
      <fill>
        <patternFill patternType="solid">
          <bgColor indexed="47"/>
        </patternFill>
      </fill>
    </dxf>
    <dxf>
      <font>
        <b/>
        <i val="0"/>
      </font>
      <fill>
        <patternFill patternType="solid">
          <bgColor indexed="55"/>
        </patternFill>
      </fill>
      <border>
        <top style="thin">
          <color auto="1"/>
        </top>
      </border>
    </dxf>
    <dxf>
      <fill>
        <patternFill patternType="none"/>
      </fill>
    </dxf>
    <dxf>
      <font>
        <b/>
        <i val="0"/>
      </font>
      <fill>
        <patternFill patternType="solid">
          <bgColor indexed="47"/>
        </patternFill>
      </fill>
    </dxf>
    <dxf>
      <font>
        <b/>
        <i val="0"/>
      </font>
      <fill>
        <patternFill patternType="solid">
          <bgColor indexed="55"/>
        </patternFill>
      </fill>
      <border>
        <top style="thin">
          <color auto="1"/>
        </top>
      </border>
    </dxf>
    <dxf>
      <fill>
        <patternFill patternType="solid">
          <bgColor theme="0"/>
        </patternFill>
      </fill>
    </dxf>
    <dxf>
      <font>
        <b/>
        <i val="0"/>
        <color indexed="47"/>
        <name val="Cambria"/>
        <scheme val="none"/>
      </font>
      <fill>
        <patternFill patternType="solid">
          <bgColor indexed="47"/>
        </patternFill>
      </fill>
    </dxf>
    <dxf>
      <font>
        <b/>
        <i val="0"/>
        <color indexed="55"/>
        <name val="Cambria"/>
        <scheme val="none"/>
      </font>
      <fill>
        <patternFill patternType="solid">
          <bgColor indexed="55"/>
        </patternFill>
      </fill>
      <border>
        <top style="thin">
          <color auto="1"/>
        </top>
      </border>
    </dxf>
    <dxf>
      <font>
        <b val="0"/>
        <i val="0"/>
        <color auto="1"/>
      </font>
      <fill>
        <patternFill patternType="none"/>
      </fill>
    </dxf>
    <dxf>
      <font>
        <b val="0"/>
        <i val="0"/>
        <color indexed="47"/>
        <name val="Cambria"/>
        <scheme val="none"/>
      </font>
      <fill>
        <patternFill patternType="solid">
          <bgColor indexed="47"/>
        </patternFill>
      </fill>
    </dxf>
    <dxf>
      <font>
        <b val="0"/>
        <i val="0"/>
        <color indexed="55"/>
        <name val="Cambria"/>
        <scheme val="none"/>
      </font>
      <fill>
        <patternFill patternType="solid">
          <bgColor indexed="55"/>
        </patternFill>
      </fill>
      <border>
        <top style="thin">
          <color auto="1"/>
        </top>
      </border>
    </dxf>
    <dxf>
      <fill>
        <patternFill patternType="none"/>
      </fill>
    </dxf>
    <dxf>
      <font>
        <b/>
        <i val="0"/>
      </font>
      <fill>
        <patternFill patternType="solid">
          <bgColor indexed="47"/>
        </patternFill>
      </fill>
    </dxf>
    <dxf>
      <font>
        <b/>
        <i val="0"/>
        <u/>
        <color auto="1"/>
      </font>
      <fill>
        <patternFill patternType="solid">
          <bgColor indexed="55"/>
        </patternFill>
      </fill>
      <border>
        <top style="thin">
          <color auto="1"/>
        </top>
      </border>
    </dxf>
    <dxf>
      <font>
        <color indexed="47"/>
      </font>
      <fill>
        <patternFill patternType="solid">
          <bgColor indexed="47"/>
        </patternFill>
      </fill>
    </dxf>
    <dxf>
      <font>
        <b/>
        <i val="0"/>
      </font>
      <fill>
        <patternFill patternType="solid">
          <bgColor indexed="47"/>
        </patternFill>
      </fill>
    </dxf>
    <dxf>
      <font>
        <b/>
        <i val="0"/>
      </font>
      <fill>
        <patternFill patternType="solid">
          <bgColor indexed="55"/>
        </patternFill>
      </fill>
      <border>
        <top style="thin">
          <color auto="1"/>
        </top>
      </border>
    </dxf>
    <dxf>
      <fill>
        <patternFill patternType="none"/>
      </fill>
    </dxf>
    <dxf>
      <font>
        <b/>
        <i val="0"/>
      </font>
      <fill>
        <patternFill patternType="solid">
          <bgColor indexed="47"/>
        </patternFill>
      </fill>
    </dxf>
    <dxf>
      <font>
        <b/>
        <i val="0"/>
      </font>
      <fill>
        <patternFill patternType="solid">
          <bgColor indexed="55"/>
        </patternFill>
      </fill>
      <border>
        <top style="thin">
          <color auto="1"/>
        </top>
      </border>
    </dxf>
    <dxf>
      <fill>
        <patternFill patternType="solid">
          <bgColor theme="0"/>
        </patternFill>
      </fill>
    </dxf>
    <dxf>
      <font>
        <b/>
        <i val="0"/>
        <color indexed="47"/>
        <name val="Cambria"/>
        <scheme val="none"/>
      </font>
      <fill>
        <patternFill patternType="solid">
          <bgColor indexed="47"/>
        </patternFill>
      </fill>
    </dxf>
    <dxf>
      <font>
        <b/>
        <i val="0"/>
        <color indexed="55"/>
        <name val="Cambria"/>
        <scheme val="none"/>
      </font>
      <fill>
        <patternFill patternType="solid">
          <bgColor indexed="55"/>
        </patternFill>
      </fill>
      <border>
        <top style="thin">
          <color auto="1"/>
        </top>
      </border>
    </dxf>
    <dxf>
      <font>
        <b val="0"/>
        <i val="0"/>
        <color auto="1"/>
      </font>
      <fill>
        <patternFill patternType="none"/>
      </fill>
    </dxf>
    <dxf>
      <font>
        <b val="0"/>
        <i val="0"/>
        <color indexed="47"/>
        <name val="Cambria"/>
        <scheme val="none"/>
      </font>
      <fill>
        <patternFill patternType="solid">
          <bgColor indexed="47"/>
        </patternFill>
      </fill>
    </dxf>
    <dxf>
      <font>
        <b val="0"/>
        <i val="0"/>
        <color indexed="55"/>
        <name val="Cambria"/>
        <scheme val="none"/>
      </font>
      <fill>
        <patternFill patternType="solid">
          <bgColor indexed="55"/>
        </patternFill>
      </fill>
      <border>
        <top style="thin">
          <color auto="1"/>
        </top>
      </border>
    </dxf>
    <dxf>
      <font>
        <b/>
        <i val="0"/>
      </font>
      <fill>
        <patternFill patternType="solid">
          <bgColor indexed="47"/>
        </patternFill>
      </fill>
    </dxf>
    <dxf>
      <font>
        <b/>
        <i val="0"/>
      </font>
      <fill>
        <patternFill patternType="solid">
          <bgColor indexed="55"/>
        </patternFill>
      </fill>
      <border>
        <top style="thin">
          <color auto="1"/>
        </top>
      </border>
    </dxf>
    <dxf>
      <fill>
        <patternFill patternType="solid">
          <bgColor theme="0"/>
        </patternFill>
      </fill>
    </dxf>
    <dxf>
      <font>
        <b/>
        <i val="0"/>
        <color indexed="47"/>
        <name val="Cambria"/>
        <scheme val="none"/>
      </font>
      <fill>
        <patternFill patternType="solid">
          <bgColor indexed="47"/>
        </patternFill>
      </fill>
    </dxf>
    <dxf>
      <font>
        <b/>
        <i val="0"/>
        <color indexed="55"/>
        <name val="Cambria"/>
        <scheme val="none"/>
      </font>
      <fill>
        <patternFill patternType="solid">
          <bgColor indexed="55"/>
        </patternFill>
      </fill>
      <border>
        <top style="thin">
          <color auto="1"/>
        </top>
      </border>
    </dxf>
    <dxf>
      <font>
        <b val="0"/>
        <i val="0"/>
        <color auto="1"/>
      </font>
      <fill>
        <patternFill patternType="none"/>
      </fill>
    </dxf>
    <dxf>
      <font>
        <b val="0"/>
        <i val="0"/>
        <color indexed="47"/>
        <name val="Cambria"/>
        <scheme val="none"/>
      </font>
      <fill>
        <patternFill patternType="solid">
          <bgColor indexed="47"/>
        </patternFill>
      </fill>
    </dxf>
    <dxf>
      <font>
        <b val="0"/>
        <i val="0"/>
        <color indexed="55"/>
        <name val="Cambria"/>
        <scheme val="none"/>
      </font>
      <fill>
        <patternFill patternType="solid">
          <bgColor indexed="55"/>
        </patternFill>
      </fill>
      <border>
        <top style="thin">
          <color auto="1"/>
        </top>
      </border>
    </dxf>
    <dxf>
      <fill>
        <patternFill patternType="none"/>
      </fill>
    </dxf>
    <dxf>
      <font>
        <b/>
        <i val="0"/>
      </font>
      <fill>
        <patternFill patternType="solid">
          <bgColor indexed="47"/>
        </patternFill>
      </fill>
    </dxf>
    <dxf>
      <font>
        <b/>
        <i val="0"/>
        <u/>
        <color auto="1"/>
      </font>
      <fill>
        <patternFill patternType="solid">
          <bgColor indexed="55"/>
        </patternFill>
      </fill>
      <border>
        <top style="thin">
          <color auto="1"/>
        </top>
      </border>
    </dxf>
    <dxf>
      <font>
        <color indexed="47"/>
      </font>
      <fill>
        <patternFill patternType="solid">
          <bgColor indexed="47"/>
        </patternFill>
      </fill>
    </dxf>
    <dxf>
      <font>
        <b/>
        <i val="0"/>
      </font>
      <fill>
        <patternFill patternType="solid">
          <bgColor indexed="47"/>
        </patternFill>
      </fill>
    </dxf>
    <dxf>
      <font>
        <b/>
        <i val="0"/>
      </font>
      <fill>
        <patternFill patternType="solid">
          <bgColor indexed="55"/>
        </patternFill>
      </fill>
      <border>
        <top style="thin">
          <color auto="1"/>
        </top>
      </border>
    </dxf>
    <dxf>
      <fill>
        <patternFill patternType="none"/>
      </fill>
    </dxf>
    <dxf>
      <fill>
        <patternFill patternType="solid">
          <bgColor theme="0"/>
        </patternFill>
      </fill>
    </dxf>
    <dxf>
      <font>
        <b/>
        <i val="0"/>
        <color indexed="47"/>
        <name val="Cambria"/>
        <scheme val="none"/>
      </font>
      <fill>
        <patternFill patternType="solid">
          <bgColor indexed="47"/>
        </patternFill>
      </fill>
    </dxf>
    <dxf>
      <font>
        <b/>
        <i val="0"/>
        <color indexed="55"/>
        <name val="Cambria"/>
        <scheme val="none"/>
      </font>
      <fill>
        <patternFill patternType="solid">
          <bgColor indexed="55"/>
        </patternFill>
      </fill>
      <border>
        <top style="thin">
          <color auto="1"/>
        </top>
      </border>
    </dxf>
    <dxf>
      <font>
        <b val="0"/>
        <i val="0"/>
        <color auto="1"/>
      </font>
      <fill>
        <patternFill patternType="none"/>
      </fill>
    </dxf>
    <dxf>
      <font>
        <b val="0"/>
        <i val="0"/>
        <color indexed="47"/>
        <name val="Cambria"/>
        <scheme val="none"/>
      </font>
      <fill>
        <patternFill patternType="solid">
          <bgColor indexed="47"/>
        </patternFill>
      </fill>
    </dxf>
    <dxf>
      <font>
        <b val="0"/>
        <i val="0"/>
        <color indexed="55"/>
        <name val="Cambria"/>
        <scheme val="none"/>
      </font>
      <fill>
        <patternFill patternType="solid">
          <bgColor indexed="55"/>
        </patternFill>
      </fill>
      <border>
        <top style="thin">
          <color auto="1"/>
        </top>
      </border>
    </dxf>
    <dxf>
      <fill>
        <patternFill patternType="none"/>
      </fill>
    </dxf>
    <dxf>
      <font>
        <b/>
        <i val="0"/>
      </font>
      <fill>
        <patternFill patternType="solid">
          <bgColor indexed="47"/>
        </patternFill>
      </fill>
    </dxf>
    <dxf>
      <font>
        <b/>
        <i val="0"/>
        <u/>
        <color auto="1"/>
      </font>
      <fill>
        <patternFill patternType="solid">
          <bgColor indexed="55"/>
        </patternFill>
      </fill>
      <border>
        <top style="thin">
          <color auto="1"/>
        </top>
      </border>
    </dxf>
    <dxf>
      <font>
        <color indexed="47"/>
      </font>
      <fill>
        <patternFill patternType="solid">
          <bgColor indexed="47"/>
        </patternFill>
      </fill>
    </dxf>
    <dxf>
      <font>
        <b/>
        <i val="0"/>
      </font>
      <fill>
        <patternFill patternType="solid">
          <bgColor indexed="47"/>
        </patternFill>
      </fill>
    </dxf>
    <dxf>
      <font>
        <b/>
        <i val="0"/>
      </font>
      <fill>
        <patternFill patternType="solid">
          <bgColor indexed="55"/>
        </patternFill>
      </fill>
      <border>
        <top style="thin">
          <color auto="1"/>
        </top>
      </border>
    </dxf>
    <dxf>
      <fill>
        <patternFill patternType="none"/>
      </fill>
    </dxf>
    <dxf>
      <fill>
        <patternFill patternType="solid">
          <bgColor theme="0"/>
        </patternFill>
      </fill>
    </dxf>
    <dxf>
      <font>
        <b/>
        <i val="0"/>
        <color indexed="47"/>
        <name val="Cambria"/>
        <scheme val="none"/>
      </font>
      <fill>
        <patternFill patternType="solid">
          <bgColor indexed="47"/>
        </patternFill>
      </fill>
    </dxf>
    <dxf>
      <font>
        <b/>
        <i val="0"/>
        <color indexed="55"/>
        <name val="Cambria"/>
        <scheme val="none"/>
      </font>
      <fill>
        <patternFill patternType="solid">
          <bgColor indexed="55"/>
        </patternFill>
      </fill>
      <border>
        <top style="thin">
          <color auto="1"/>
        </top>
      </border>
    </dxf>
    <dxf>
      <font>
        <b val="0"/>
        <i val="0"/>
        <color auto="1"/>
      </font>
      <fill>
        <patternFill patternType="none"/>
      </fill>
    </dxf>
    <dxf>
      <font>
        <b val="0"/>
        <i val="0"/>
        <color indexed="47"/>
        <name val="Cambria"/>
        <scheme val="none"/>
      </font>
      <fill>
        <patternFill patternType="solid">
          <bgColor indexed="47"/>
        </patternFill>
      </fill>
    </dxf>
    <dxf>
      <font>
        <b val="0"/>
        <i val="0"/>
        <color indexed="55"/>
        <name val="Cambria"/>
        <scheme val="none"/>
      </font>
      <fill>
        <patternFill patternType="solid">
          <bgColor indexed="55"/>
        </patternFill>
      </fill>
      <border>
        <top style="thin">
          <color auto="1"/>
        </top>
      </border>
    </dxf>
    <dxf>
      <fill>
        <patternFill patternType="none"/>
      </fill>
    </dxf>
    <dxf>
      <font>
        <b/>
        <i val="0"/>
      </font>
      <fill>
        <patternFill patternType="solid">
          <bgColor indexed="47"/>
        </patternFill>
      </fill>
    </dxf>
    <dxf>
      <font>
        <b/>
        <i val="0"/>
        <u/>
        <color auto="1"/>
      </font>
      <fill>
        <patternFill patternType="solid">
          <bgColor indexed="55"/>
        </patternFill>
      </fill>
      <border>
        <top style="thin">
          <color auto="1"/>
        </top>
      </border>
    </dxf>
    <dxf>
      <font>
        <color indexed="47"/>
      </font>
      <fill>
        <patternFill patternType="solid">
          <bgColor indexed="47"/>
        </patternFill>
      </fill>
    </dxf>
    <dxf>
      <font>
        <b/>
        <i val="0"/>
      </font>
      <fill>
        <patternFill patternType="solid">
          <bgColor indexed="47"/>
        </patternFill>
      </fill>
    </dxf>
    <dxf>
      <font>
        <b/>
        <i val="0"/>
      </font>
      <fill>
        <patternFill patternType="solid">
          <bgColor indexed="55"/>
        </patternFill>
      </fill>
      <border>
        <top style="thin">
          <color auto="1"/>
        </top>
      </border>
    </dxf>
    <dxf>
      <fill>
        <patternFill patternType="none"/>
      </fill>
    </dxf>
    <dxf>
      <fill>
        <patternFill patternType="solid">
          <bgColor theme="0"/>
        </patternFill>
      </fill>
    </dxf>
    <dxf>
      <font>
        <b/>
        <i val="0"/>
        <color indexed="47"/>
        <name val="Cambria"/>
        <scheme val="none"/>
      </font>
      <fill>
        <patternFill patternType="solid">
          <bgColor indexed="47"/>
        </patternFill>
      </fill>
    </dxf>
    <dxf>
      <font>
        <b/>
        <i val="0"/>
        <color indexed="55"/>
        <name val="Cambria"/>
        <scheme val="none"/>
      </font>
      <fill>
        <patternFill patternType="solid">
          <bgColor indexed="55"/>
        </patternFill>
      </fill>
      <border>
        <top style="thin">
          <color auto="1"/>
        </top>
      </border>
    </dxf>
    <dxf>
      <font>
        <b val="0"/>
        <i val="0"/>
        <color auto="1"/>
      </font>
      <fill>
        <patternFill patternType="none"/>
      </fill>
    </dxf>
    <dxf>
      <font>
        <b val="0"/>
        <i val="0"/>
        <color indexed="47"/>
        <name val="Cambria"/>
        <scheme val="none"/>
      </font>
      <fill>
        <patternFill patternType="solid">
          <bgColor indexed="47"/>
        </patternFill>
      </fill>
    </dxf>
    <dxf>
      <font>
        <b val="0"/>
        <i val="0"/>
        <color indexed="55"/>
        <name val="Cambria"/>
        <scheme val="none"/>
      </font>
      <fill>
        <patternFill patternType="solid">
          <bgColor indexed="55"/>
        </patternFill>
      </fill>
      <border>
        <top style="thin">
          <color auto="1"/>
        </top>
      </border>
    </dxf>
    <dxf>
      <fill>
        <patternFill patternType="none"/>
      </fill>
    </dxf>
    <dxf>
      <font>
        <b/>
        <i val="0"/>
      </font>
      <fill>
        <patternFill patternType="solid">
          <bgColor indexed="47"/>
        </patternFill>
      </fill>
    </dxf>
    <dxf>
      <font>
        <b/>
        <i val="0"/>
        <u/>
        <color auto="1"/>
      </font>
      <fill>
        <patternFill patternType="solid">
          <bgColor indexed="55"/>
        </patternFill>
      </fill>
      <border>
        <top style="thin">
          <color auto="1"/>
        </top>
      </border>
    </dxf>
    <dxf>
      <font>
        <color indexed="47"/>
      </font>
      <fill>
        <patternFill patternType="solid">
          <bgColor indexed="47"/>
        </patternFill>
      </fill>
    </dxf>
    <dxf>
      <font>
        <b/>
        <i val="0"/>
      </font>
      <fill>
        <patternFill patternType="solid">
          <bgColor indexed="47"/>
        </patternFill>
      </fill>
    </dxf>
    <dxf>
      <font>
        <b/>
        <i val="0"/>
      </font>
      <fill>
        <patternFill patternType="solid">
          <bgColor indexed="55"/>
        </patternFill>
      </fill>
      <border>
        <top style="thin">
          <color auto="1"/>
        </top>
      </border>
    </dxf>
    <dxf>
      <fill>
        <patternFill patternType="none"/>
      </fill>
    </dxf>
  </dxfs>
  <tableStyles count="0" defaultTableStyle="TableStyleMedium2" defaultPivotStyle="PivotStyleLight16"/>
  <colors>
    <mruColors>
      <color rgb="FFFFFF99"/>
      <color rgb="FF7E719F"/>
      <color rgb="FFA592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64"/>
  <sheetViews>
    <sheetView tabSelected="1" view="pageBreakPreview" topLeftCell="J2" zoomScale="70" zoomScaleNormal="70" zoomScaleSheetLayoutView="70" workbookViewId="0">
      <selection activeCell="Q161" sqref="Q161"/>
    </sheetView>
  </sheetViews>
  <sheetFormatPr defaultColWidth="9" defaultRowHeight="15"/>
  <cols>
    <col min="1" max="2" width="6.7109375" hidden="1" customWidth="1"/>
    <col min="3" max="7" width="5.7109375" hidden="1" customWidth="1"/>
    <col min="8" max="9" width="6.7109375" hidden="1" customWidth="1"/>
    <col min="10" max="10" width="7.28515625" customWidth="1"/>
    <col min="11" max="11" width="8.85546875" customWidth="1"/>
    <col min="12" max="12" width="8.28515625" style="1" customWidth="1"/>
    <col min="13" max="13" width="80.7109375" customWidth="1"/>
    <col min="14" max="14" width="21.85546875" customWidth="1"/>
    <col min="15" max="15" width="10.7109375" customWidth="1"/>
    <col min="16" max="16" width="8" customWidth="1"/>
    <col min="17" max="17" width="11" customWidth="1"/>
    <col min="18" max="18" width="13.7109375" customWidth="1"/>
    <col min="19" max="24" width="0" hidden="1" customWidth="1"/>
  </cols>
  <sheetData>
    <row r="1" spans="1:20" ht="12.75" hidden="1" customHeight="1">
      <c r="A1" s="2"/>
      <c r="B1" s="2"/>
      <c r="C1" s="2"/>
      <c r="D1" s="2"/>
      <c r="E1" s="3"/>
      <c r="F1" s="3"/>
      <c r="G1" s="2"/>
      <c r="H1" s="2"/>
      <c r="I1" s="2"/>
      <c r="J1" s="2"/>
      <c r="K1" s="2"/>
      <c r="L1" s="5"/>
      <c r="M1" s="2"/>
      <c r="N1" s="2"/>
      <c r="O1" s="2"/>
      <c r="P1" s="6" t="s">
        <v>0</v>
      </c>
      <c r="Q1" s="2"/>
      <c r="R1" s="2"/>
      <c r="S1" s="2"/>
    </row>
    <row r="2" spans="1:20" ht="3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</v>
      </c>
      <c r="K2" s="4" t="s">
        <v>10</v>
      </c>
      <c r="L2" s="7" t="s">
        <v>11</v>
      </c>
      <c r="M2" s="4" t="s">
        <v>12</v>
      </c>
      <c r="N2" s="4" t="s">
        <v>452</v>
      </c>
      <c r="O2" s="8" t="s">
        <v>13</v>
      </c>
      <c r="P2" s="4" t="s">
        <v>14</v>
      </c>
      <c r="Q2" s="4" t="s">
        <v>15</v>
      </c>
      <c r="R2" s="4" t="s">
        <v>16</v>
      </c>
      <c r="S2" s="2"/>
    </row>
    <row r="3" spans="1:20" hidden="1">
      <c r="A3" t="s">
        <v>17</v>
      </c>
      <c r="B3">
        <v>0</v>
      </c>
      <c r="C3" t="s">
        <v>3</v>
      </c>
      <c r="D3" t="s">
        <v>4</v>
      </c>
      <c r="E3" t="s">
        <v>5</v>
      </c>
      <c r="F3" t="s">
        <v>6</v>
      </c>
      <c r="G3" t="e">
        <v>#VALUE!</v>
      </c>
      <c r="H3">
        <v>0</v>
      </c>
      <c r="I3">
        <v>0</v>
      </c>
      <c r="J3" s="9" t="s">
        <v>18</v>
      </c>
      <c r="K3" s="10" t="e">
        <v>#VALUE!</v>
      </c>
      <c r="L3" s="11"/>
      <c r="M3" s="12" t="s">
        <v>19</v>
      </c>
      <c r="N3" s="12"/>
      <c r="O3" s="13" t="s">
        <v>19</v>
      </c>
      <c r="P3" s="14"/>
      <c r="Q3" s="22">
        <v>0</v>
      </c>
      <c r="R3" s="23">
        <v>0</v>
      </c>
      <c r="S3" s="2"/>
    </row>
    <row r="4" spans="1:20">
      <c r="A4">
        <v>0</v>
      </c>
      <c r="B4">
        <v>156</v>
      </c>
      <c r="J4" s="15" t="s">
        <v>20</v>
      </c>
      <c r="K4" s="16">
        <v>0</v>
      </c>
      <c r="L4" s="17"/>
      <c r="M4" s="18" t="s">
        <v>21</v>
      </c>
      <c r="N4" s="18"/>
      <c r="O4" s="19"/>
      <c r="P4" s="20"/>
      <c r="Q4" s="20"/>
      <c r="R4" s="24">
        <f>R5</f>
        <v>1411298.1184999999</v>
      </c>
      <c r="S4" s="2"/>
    </row>
    <row r="5" spans="1:20">
      <c r="A5">
        <v>1</v>
      </c>
      <c r="B5">
        <v>156</v>
      </c>
      <c r="C5">
        <v>1</v>
      </c>
      <c r="D5">
        <v>0</v>
      </c>
      <c r="E5">
        <v>0</v>
      </c>
      <c r="F5">
        <v>0</v>
      </c>
      <c r="G5">
        <v>0</v>
      </c>
      <c r="H5">
        <v>156</v>
      </c>
      <c r="I5" t="e">
        <v>#N/A</v>
      </c>
      <c r="J5" s="21" t="s">
        <v>22</v>
      </c>
      <c r="K5" s="10" t="s">
        <v>23</v>
      </c>
      <c r="L5" s="11"/>
      <c r="M5" s="12" t="s">
        <v>24</v>
      </c>
      <c r="N5" s="12"/>
      <c r="O5" s="13" t="s">
        <v>19</v>
      </c>
      <c r="P5" s="14">
        <v>0</v>
      </c>
      <c r="Q5" s="22">
        <v>0</v>
      </c>
      <c r="R5" s="23">
        <f>R6+R19+R65+R108</f>
        <v>1411298.1184999999</v>
      </c>
      <c r="S5" s="2"/>
    </row>
    <row r="6" spans="1:20">
      <c r="A6">
        <v>2</v>
      </c>
      <c r="B6">
        <v>20</v>
      </c>
      <c r="C6">
        <v>1</v>
      </c>
      <c r="D6">
        <v>2</v>
      </c>
      <c r="E6">
        <v>0</v>
      </c>
      <c r="F6">
        <v>0</v>
      </c>
      <c r="G6">
        <v>0</v>
      </c>
      <c r="H6">
        <v>111</v>
      </c>
      <c r="I6">
        <v>20</v>
      </c>
      <c r="J6" s="9" t="s">
        <v>25</v>
      </c>
      <c r="K6" s="10" t="s">
        <v>26</v>
      </c>
      <c r="L6" s="11"/>
      <c r="M6" s="12" t="s">
        <v>27</v>
      </c>
      <c r="N6" s="12"/>
      <c r="O6" s="13" t="s">
        <v>19</v>
      </c>
      <c r="P6" s="14"/>
      <c r="Q6" s="22">
        <v>0</v>
      </c>
      <c r="R6" s="23">
        <f>SUM(R7:R18)</f>
        <v>36748.239999999998</v>
      </c>
      <c r="S6" s="2"/>
    </row>
    <row r="7" spans="1:20" ht="25.5">
      <c r="A7" t="s">
        <v>17</v>
      </c>
      <c r="B7">
        <v>0</v>
      </c>
      <c r="C7">
        <v>1</v>
      </c>
      <c r="D7">
        <v>2</v>
      </c>
      <c r="E7">
        <v>0</v>
      </c>
      <c r="F7">
        <v>0</v>
      </c>
      <c r="G7">
        <v>1</v>
      </c>
      <c r="H7">
        <v>0</v>
      </c>
      <c r="I7">
        <v>0</v>
      </c>
      <c r="J7" s="9" t="s">
        <v>18</v>
      </c>
      <c r="K7" s="10" t="s">
        <v>28</v>
      </c>
      <c r="L7" s="11" t="s">
        <v>29</v>
      </c>
      <c r="M7" s="12" t="s">
        <v>30</v>
      </c>
      <c r="N7" s="12" t="s">
        <v>31</v>
      </c>
      <c r="O7" s="13" t="s">
        <v>32</v>
      </c>
      <c r="P7" s="14">
        <v>3</v>
      </c>
      <c r="Q7" s="22">
        <v>350.55</v>
      </c>
      <c r="R7" s="23">
        <f t="shared" ref="R7:R18" si="0">P7*Q7</f>
        <v>1051.6500000000001</v>
      </c>
      <c r="S7" s="25"/>
    </row>
    <row r="8" spans="1:20" ht="25.5">
      <c r="A8" t="s">
        <v>17</v>
      </c>
      <c r="B8">
        <v>0</v>
      </c>
      <c r="C8">
        <v>1</v>
      </c>
      <c r="D8">
        <v>2</v>
      </c>
      <c r="E8">
        <v>0</v>
      </c>
      <c r="F8">
        <v>0</v>
      </c>
      <c r="G8">
        <v>2</v>
      </c>
      <c r="H8">
        <v>0</v>
      </c>
      <c r="I8">
        <v>0</v>
      </c>
      <c r="J8" s="9" t="s">
        <v>18</v>
      </c>
      <c r="K8" s="10" t="s">
        <v>33</v>
      </c>
      <c r="L8" s="11" t="s">
        <v>34</v>
      </c>
      <c r="M8" s="12" t="s">
        <v>35</v>
      </c>
      <c r="N8" s="12" t="s">
        <v>36</v>
      </c>
      <c r="O8" s="13" t="s">
        <v>32</v>
      </c>
      <c r="P8" s="14">
        <v>2</v>
      </c>
      <c r="Q8" s="22">
        <v>2021.04</v>
      </c>
      <c r="R8" s="23">
        <f t="shared" si="0"/>
        <v>4042.08</v>
      </c>
      <c r="S8" s="25"/>
    </row>
    <row r="9" spans="1:20" ht="38.25">
      <c r="A9" t="s">
        <v>17</v>
      </c>
      <c r="B9">
        <v>0</v>
      </c>
      <c r="C9">
        <v>1</v>
      </c>
      <c r="D9">
        <v>2</v>
      </c>
      <c r="E9">
        <v>0</v>
      </c>
      <c r="F9">
        <v>0</v>
      </c>
      <c r="G9">
        <v>3</v>
      </c>
      <c r="H9">
        <v>0</v>
      </c>
      <c r="I9">
        <v>0</v>
      </c>
      <c r="J9" s="9" t="s">
        <v>18</v>
      </c>
      <c r="K9" s="10" t="s">
        <v>37</v>
      </c>
      <c r="L9" s="11" t="s">
        <v>38</v>
      </c>
      <c r="M9" s="12" t="s">
        <v>39</v>
      </c>
      <c r="N9" s="12" t="s">
        <v>40</v>
      </c>
      <c r="O9" s="13" t="s">
        <v>32</v>
      </c>
      <c r="P9" s="14">
        <v>1</v>
      </c>
      <c r="Q9" s="22">
        <v>1363.95</v>
      </c>
      <c r="R9" s="23">
        <f t="shared" si="0"/>
        <v>1363.95</v>
      </c>
      <c r="S9" s="25"/>
    </row>
    <row r="10" spans="1:20" ht="25.5">
      <c r="A10" t="s">
        <v>17</v>
      </c>
      <c r="B10">
        <v>0</v>
      </c>
      <c r="C10">
        <v>1</v>
      </c>
      <c r="D10">
        <v>2</v>
      </c>
      <c r="E10">
        <v>0</v>
      </c>
      <c r="F10">
        <v>0</v>
      </c>
      <c r="G10">
        <v>4</v>
      </c>
      <c r="H10">
        <v>0</v>
      </c>
      <c r="I10">
        <v>0</v>
      </c>
      <c r="J10" s="9" t="s">
        <v>18</v>
      </c>
      <c r="K10" s="10" t="s">
        <v>41</v>
      </c>
      <c r="L10" s="11" t="s">
        <v>42</v>
      </c>
      <c r="M10" s="12" t="s">
        <v>43</v>
      </c>
      <c r="N10" s="12" t="s">
        <v>44</v>
      </c>
      <c r="O10" s="13" t="s">
        <v>32</v>
      </c>
      <c r="P10" s="14">
        <v>3</v>
      </c>
      <c r="Q10" s="22">
        <v>909.1</v>
      </c>
      <c r="R10" s="23">
        <f t="shared" si="0"/>
        <v>2727.3</v>
      </c>
      <c r="S10" s="25"/>
    </row>
    <row r="11" spans="1:20" ht="25.5">
      <c r="A11" t="s">
        <v>17</v>
      </c>
      <c r="B11">
        <v>0</v>
      </c>
      <c r="C11">
        <v>1</v>
      </c>
      <c r="D11">
        <v>2</v>
      </c>
      <c r="E11">
        <v>0</v>
      </c>
      <c r="F11">
        <v>0</v>
      </c>
      <c r="G11">
        <v>6</v>
      </c>
      <c r="H11">
        <v>0</v>
      </c>
      <c r="I11">
        <v>0</v>
      </c>
      <c r="J11" s="9" t="s">
        <v>18</v>
      </c>
      <c r="K11" s="10" t="s">
        <v>45</v>
      </c>
      <c r="L11" s="11" t="s">
        <v>46</v>
      </c>
      <c r="M11" s="12" t="s">
        <v>47</v>
      </c>
      <c r="N11" s="12" t="s">
        <v>48</v>
      </c>
      <c r="O11" s="13" t="s">
        <v>32</v>
      </c>
      <c r="P11" s="14">
        <v>6</v>
      </c>
      <c r="Q11" s="22">
        <v>2136.63</v>
      </c>
      <c r="R11" s="23">
        <f t="shared" si="0"/>
        <v>12819.78</v>
      </c>
      <c r="S11" s="25"/>
    </row>
    <row r="12" spans="1:20" ht="25.5">
      <c r="A12" t="s">
        <v>17</v>
      </c>
      <c r="B12">
        <v>0</v>
      </c>
      <c r="C12">
        <v>1</v>
      </c>
      <c r="D12">
        <v>2</v>
      </c>
      <c r="E12">
        <v>0</v>
      </c>
      <c r="F12">
        <v>0</v>
      </c>
      <c r="G12">
        <v>11</v>
      </c>
      <c r="H12">
        <v>0</v>
      </c>
      <c r="I12">
        <v>0</v>
      </c>
      <c r="J12" s="9" t="s">
        <v>18</v>
      </c>
      <c r="K12" s="10" t="s">
        <v>49</v>
      </c>
      <c r="L12" s="11" t="s">
        <v>50</v>
      </c>
      <c r="M12" s="12" t="s">
        <v>51</v>
      </c>
      <c r="N12" s="12" t="s">
        <v>52</v>
      </c>
      <c r="O12" s="13" t="s">
        <v>32</v>
      </c>
      <c r="P12" s="14">
        <v>1</v>
      </c>
      <c r="Q12" s="22">
        <v>2388.91</v>
      </c>
      <c r="R12" s="23">
        <f t="shared" si="0"/>
        <v>2388.91</v>
      </c>
      <c r="S12" s="26"/>
      <c r="T12" t="s">
        <v>53</v>
      </c>
    </row>
    <row r="13" spans="1:20" ht="25.5">
      <c r="A13" t="s">
        <v>17</v>
      </c>
      <c r="B13">
        <v>0</v>
      </c>
      <c r="C13">
        <v>1</v>
      </c>
      <c r="D13">
        <v>2</v>
      </c>
      <c r="E13">
        <v>0</v>
      </c>
      <c r="F13">
        <v>0</v>
      </c>
      <c r="G13">
        <v>12</v>
      </c>
      <c r="H13">
        <v>0</v>
      </c>
      <c r="I13">
        <v>0</v>
      </c>
      <c r="J13" s="9" t="s">
        <v>18</v>
      </c>
      <c r="K13" s="10" t="s">
        <v>54</v>
      </c>
      <c r="L13" s="11" t="s">
        <v>55</v>
      </c>
      <c r="M13" s="12" t="s">
        <v>56</v>
      </c>
      <c r="N13" s="12" t="s">
        <v>57</v>
      </c>
      <c r="O13" s="13" t="s">
        <v>32</v>
      </c>
      <c r="P13" s="14">
        <v>1</v>
      </c>
      <c r="Q13" s="22">
        <v>1607.7</v>
      </c>
      <c r="R13" s="23">
        <f t="shared" si="0"/>
        <v>1607.7</v>
      </c>
      <c r="S13" s="26"/>
      <c r="T13" t="s">
        <v>58</v>
      </c>
    </row>
    <row r="14" spans="1:20" ht="25.5">
      <c r="A14" t="s">
        <v>17</v>
      </c>
      <c r="B14">
        <v>0</v>
      </c>
      <c r="C14">
        <v>1</v>
      </c>
      <c r="D14">
        <v>2</v>
      </c>
      <c r="E14">
        <v>0</v>
      </c>
      <c r="F14">
        <v>0</v>
      </c>
      <c r="G14">
        <v>13</v>
      </c>
      <c r="H14">
        <v>0</v>
      </c>
      <c r="I14">
        <v>0</v>
      </c>
      <c r="J14" s="9" t="s">
        <v>18</v>
      </c>
      <c r="K14" s="10" t="s">
        <v>59</v>
      </c>
      <c r="L14" s="11" t="s">
        <v>60</v>
      </c>
      <c r="M14" s="12" t="s">
        <v>61</v>
      </c>
      <c r="N14" s="12" t="s">
        <v>62</v>
      </c>
      <c r="O14" s="13" t="s">
        <v>32</v>
      </c>
      <c r="P14" s="14">
        <v>3</v>
      </c>
      <c r="Q14" s="22">
        <v>2383.23</v>
      </c>
      <c r="R14" s="23">
        <f t="shared" si="0"/>
        <v>7149.6900000000005</v>
      </c>
      <c r="S14" s="25"/>
    </row>
    <row r="15" spans="1:20" ht="38.25">
      <c r="A15" t="s">
        <v>17</v>
      </c>
      <c r="B15">
        <v>0</v>
      </c>
      <c r="C15">
        <v>1</v>
      </c>
      <c r="D15">
        <v>2</v>
      </c>
      <c r="E15">
        <v>0</v>
      </c>
      <c r="F15">
        <v>0</v>
      </c>
      <c r="G15">
        <v>14</v>
      </c>
      <c r="H15">
        <v>0</v>
      </c>
      <c r="I15">
        <v>0</v>
      </c>
      <c r="J15" s="9" t="s">
        <v>18</v>
      </c>
      <c r="K15" s="10" t="s">
        <v>63</v>
      </c>
      <c r="L15" s="11" t="s">
        <v>64</v>
      </c>
      <c r="M15" s="12" t="s">
        <v>65</v>
      </c>
      <c r="N15" s="12" t="s">
        <v>66</v>
      </c>
      <c r="O15" s="13" t="s">
        <v>32</v>
      </c>
      <c r="P15" s="14">
        <v>2</v>
      </c>
      <c r="Q15" s="22">
        <v>752.26</v>
      </c>
      <c r="R15" s="23">
        <f t="shared" si="0"/>
        <v>1504.52</v>
      </c>
      <c r="S15" s="25"/>
    </row>
    <row r="16" spans="1:20" ht="51">
      <c r="A16" t="s">
        <v>17</v>
      </c>
      <c r="B16">
        <v>0</v>
      </c>
      <c r="C16">
        <v>1</v>
      </c>
      <c r="D16">
        <v>2</v>
      </c>
      <c r="E16">
        <v>0</v>
      </c>
      <c r="F16">
        <v>0</v>
      </c>
      <c r="G16">
        <v>15</v>
      </c>
      <c r="H16">
        <v>0</v>
      </c>
      <c r="I16">
        <v>0</v>
      </c>
      <c r="J16" s="9" t="s">
        <v>18</v>
      </c>
      <c r="K16" s="10" t="s">
        <v>67</v>
      </c>
      <c r="L16" s="11" t="s">
        <v>68</v>
      </c>
      <c r="M16" s="12" t="s">
        <v>69</v>
      </c>
      <c r="N16" s="12" t="s">
        <v>70</v>
      </c>
      <c r="O16" s="13" t="s">
        <v>32</v>
      </c>
      <c r="P16" s="14">
        <v>1</v>
      </c>
      <c r="Q16" s="22">
        <v>114.85</v>
      </c>
      <c r="R16" s="23">
        <f t="shared" si="0"/>
        <v>114.85</v>
      </c>
      <c r="S16" s="25"/>
    </row>
    <row r="17" spans="1:22" ht="51">
      <c r="A17" t="s">
        <v>17</v>
      </c>
      <c r="B17">
        <v>0</v>
      </c>
      <c r="C17">
        <v>1</v>
      </c>
      <c r="D17">
        <v>2</v>
      </c>
      <c r="E17">
        <v>0</v>
      </c>
      <c r="F17">
        <v>0</v>
      </c>
      <c r="G17">
        <v>16</v>
      </c>
      <c r="H17">
        <v>0</v>
      </c>
      <c r="I17">
        <v>0</v>
      </c>
      <c r="J17" s="9" t="s">
        <v>18</v>
      </c>
      <c r="K17" s="10" t="s">
        <v>71</v>
      </c>
      <c r="L17" s="11" t="s">
        <v>72</v>
      </c>
      <c r="M17" s="12" t="s">
        <v>73</v>
      </c>
      <c r="N17" s="12" t="s">
        <v>70</v>
      </c>
      <c r="O17" s="13" t="s">
        <v>32</v>
      </c>
      <c r="P17" s="14">
        <v>1</v>
      </c>
      <c r="Q17" s="22">
        <v>114.85</v>
      </c>
      <c r="R17" s="23">
        <f t="shared" si="0"/>
        <v>114.85</v>
      </c>
      <c r="S17" s="25"/>
    </row>
    <row r="18" spans="1:22" ht="25.5">
      <c r="A18" t="s">
        <v>17</v>
      </c>
      <c r="B18">
        <v>0</v>
      </c>
      <c r="C18">
        <v>1</v>
      </c>
      <c r="D18">
        <v>2</v>
      </c>
      <c r="E18">
        <v>0</v>
      </c>
      <c r="F18">
        <v>0</v>
      </c>
      <c r="G18">
        <v>18</v>
      </c>
      <c r="H18">
        <v>0</v>
      </c>
      <c r="I18">
        <v>0</v>
      </c>
      <c r="J18" s="9" t="s">
        <v>18</v>
      </c>
      <c r="K18" s="10" t="s">
        <v>74</v>
      </c>
      <c r="L18" s="11" t="s">
        <v>75</v>
      </c>
      <c r="M18" s="12" t="s">
        <v>76</v>
      </c>
      <c r="N18" s="12" t="s">
        <v>77</v>
      </c>
      <c r="O18" s="13" t="s">
        <v>32</v>
      </c>
      <c r="P18" s="14">
        <v>1</v>
      </c>
      <c r="Q18" s="22">
        <v>1862.96</v>
      </c>
      <c r="R18" s="23">
        <f t="shared" si="0"/>
        <v>1862.96</v>
      </c>
      <c r="S18" s="25"/>
    </row>
    <row r="19" spans="1:22">
      <c r="A19">
        <v>2</v>
      </c>
      <c r="B19">
        <v>44</v>
      </c>
      <c r="C19">
        <v>1</v>
      </c>
      <c r="D19">
        <v>1</v>
      </c>
      <c r="E19">
        <v>0</v>
      </c>
      <c r="F19">
        <v>0</v>
      </c>
      <c r="G19">
        <v>0</v>
      </c>
      <c r="H19">
        <v>155</v>
      </c>
      <c r="I19">
        <v>44</v>
      </c>
      <c r="J19" s="9" t="s">
        <v>25</v>
      </c>
      <c r="K19" s="10" t="s">
        <v>78</v>
      </c>
      <c r="L19" s="11"/>
      <c r="M19" s="12" t="s">
        <v>79</v>
      </c>
      <c r="N19" s="12" t="s">
        <v>80</v>
      </c>
      <c r="O19" s="13" t="s">
        <v>19</v>
      </c>
      <c r="P19" s="14"/>
      <c r="Q19" s="22">
        <v>0</v>
      </c>
      <c r="R19" s="23">
        <f>SUM(R20:R64)</f>
        <v>462090.91999999993</v>
      </c>
      <c r="S19" s="2"/>
    </row>
    <row r="20" spans="1:22" ht="38.25">
      <c r="A20" t="s">
        <v>17</v>
      </c>
      <c r="B20">
        <v>0</v>
      </c>
      <c r="C20">
        <v>1</v>
      </c>
      <c r="D20">
        <v>1</v>
      </c>
      <c r="E20">
        <v>0</v>
      </c>
      <c r="F20">
        <v>0</v>
      </c>
      <c r="G20">
        <v>1</v>
      </c>
      <c r="H20">
        <v>0</v>
      </c>
      <c r="I20">
        <v>0</v>
      </c>
      <c r="J20" s="9" t="s">
        <v>18</v>
      </c>
      <c r="K20" s="10" t="s">
        <v>81</v>
      </c>
      <c r="L20" s="11" t="s">
        <v>82</v>
      </c>
      <c r="M20" s="12" t="s">
        <v>83</v>
      </c>
      <c r="N20" s="12" t="s">
        <v>40</v>
      </c>
      <c r="O20" s="13" t="s">
        <v>32</v>
      </c>
      <c r="P20" s="14">
        <v>13</v>
      </c>
      <c r="Q20" s="22">
        <v>1343.18</v>
      </c>
      <c r="R20" s="23">
        <f>P20*Q20</f>
        <v>17461.34</v>
      </c>
      <c r="S20" s="25"/>
      <c r="U20" s="27"/>
      <c r="V20" t="s">
        <v>84</v>
      </c>
    </row>
    <row r="21" spans="1:22" ht="38.25">
      <c r="A21" t="s">
        <v>17</v>
      </c>
      <c r="B21">
        <v>0</v>
      </c>
      <c r="C21">
        <v>1</v>
      </c>
      <c r="D21">
        <v>1</v>
      </c>
      <c r="E21">
        <v>0</v>
      </c>
      <c r="F21">
        <v>0</v>
      </c>
      <c r="G21">
        <v>2</v>
      </c>
      <c r="H21">
        <v>0</v>
      </c>
      <c r="I21">
        <v>0</v>
      </c>
      <c r="J21" s="9" t="s">
        <v>18</v>
      </c>
      <c r="K21" s="10" t="s">
        <v>85</v>
      </c>
      <c r="L21" s="11" t="s">
        <v>86</v>
      </c>
      <c r="M21" s="12" t="s">
        <v>87</v>
      </c>
      <c r="N21" s="12" t="s">
        <v>88</v>
      </c>
      <c r="O21" s="13" t="s">
        <v>32</v>
      </c>
      <c r="P21" s="14">
        <v>110</v>
      </c>
      <c r="Q21" s="22">
        <v>769.79</v>
      </c>
      <c r="R21" s="23">
        <f t="shared" ref="R21:R64" si="1">P21*Q21</f>
        <v>84676.9</v>
      </c>
      <c r="S21" s="25"/>
      <c r="U21" s="28"/>
      <c r="V21" t="s">
        <v>89</v>
      </c>
    </row>
    <row r="22" spans="1:22" ht="25.5">
      <c r="A22" t="s">
        <v>17</v>
      </c>
      <c r="B22">
        <v>0</v>
      </c>
      <c r="C22">
        <v>1</v>
      </c>
      <c r="D22">
        <v>1</v>
      </c>
      <c r="E22">
        <v>0</v>
      </c>
      <c r="F22">
        <v>0</v>
      </c>
      <c r="G22">
        <v>3</v>
      </c>
      <c r="H22">
        <v>0</v>
      </c>
      <c r="I22">
        <v>0</v>
      </c>
      <c r="J22" s="9" t="s">
        <v>18</v>
      </c>
      <c r="K22" s="10" t="s">
        <v>90</v>
      </c>
      <c r="L22" s="11" t="s">
        <v>29</v>
      </c>
      <c r="M22" s="12" t="s">
        <v>91</v>
      </c>
      <c r="N22" s="12" t="s">
        <v>88</v>
      </c>
      <c r="O22" s="13" t="s">
        <v>32</v>
      </c>
      <c r="P22" s="14">
        <v>28</v>
      </c>
      <c r="Q22" s="22">
        <v>345.22</v>
      </c>
      <c r="R22" s="23">
        <f t="shared" si="1"/>
        <v>9666.16</v>
      </c>
      <c r="S22" s="25"/>
      <c r="U22" s="29"/>
      <c r="V22" t="s">
        <v>92</v>
      </c>
    </row>
    <row r="23" spans="1:22" ht="25.5">
      <c r="A23" t="s">
        <v>17</v>
      </c>
      <c r="B23">
        <v>0</v>
      </c>
      <c r="C23">
        <v>1</v>
      </c>
      <c r="D23">
        <v>1</v>
      </c>
      <c r="E23">
        <v>0</v>
      </c>
      <c r="F23">
        <v>0</v>
      </c>
      <c r="G23">
        <v>4</v>
      </c>
      <c r="H23">
        <v>0</v>
      </c>
      <c r="I23">
        <v>0</v>
      </c>
      <c r="J23" s="9" t="s">
        <v>18</v>
      </c>
      <c r="K23" s="10" t="s">
        <v>93</v>
      </c>
      <c r="L23" s="11" t="s">
        <v>34</v>
      </c>
      <c r="M23" s="12" t="s">
        <v>35</v>
      </c>
      <c r="N23" s="12" t="s">
        <v>36</v>
      </c>
      <c r="O23" s="13" t="s">
        <v>32</v>
      </c>
      <c r="P23" s="14">
        <v>4</v>
      </c>
      <c r="Q23" s="22">
        <v>1990.25</v>
      </c>
      <c r="R23" s="23">
        <f t="shared" si="1"/>
        <v>7961</v>
      </c>
      <c r="S23" s="25"/>
      <c r="U23" s="30"/>
      <c r="V23" t="s">
        <v>94</v>
      </c>
    </row>
    <row r="24" spans="1:22" ht="38.25">
      <c r="A24" t="s">
        <v>17</v>
      </c>
      <c r="B24">
        <v>0</v>
      </c>
      <c r="C24">
        <v>1</v>
      </c>
      <c r="D24">
        <v>1</v>
      </c>
      <c r="E24">
        <v>0</v>
      </c>
      <c r="F24">
        <v>0</v>
      </c>
      <c r="G24">
        <v>5</v>
      </c>
      <c r="H24">
        <v>0</v>
      </c>
      <c r="I24">
        <v>0</v>
      </c>
      <c r="J24" s="9" t="s">
        <v>18</v>
      </c>
      <c r="K24" s="10" t="s">
        <v>95</v>
      </c>
      <c r="L24" s="11" t="s">
        <v>96</v>
      </c>
      <c r="M24" s="12" t="s">
        <v>97</v>
      </c>
      <c r="N24" s="12" t="s">
        <v>98</v>
      </c>
      <c r="O24" s="13" t="s">
        <v>32</v>
      </c>
      <c r="P24" s="14">
        <v>40</v>
      </c>
      <c r="Q24" s="22">
        <v>929.53</v>
      </c>
      <c r="R24" s="23">
        <f t="shared" si="1"/>
        <v>37181.199999999997</v>
      </c>
      <c r="S24" s="25"/>
      <c r="U24" s="31"/>
      <c r="V24" t="s">
        <v>99</v>
      </c>
    </row>
    <row r="25" spans="1:22" ht="38.25">
      <c r="A25" t="s">
        <v>17</v>
      </c>
      <c r="B25">
        <v>0</v>
      </c>
      <c r="C25">
        <v>1</v>
      </c>
      <c r="D25">
        <v>1</v>
      </c>
      <c r="E25">
        <v>0</v>
      </c>
      <c r="F25">
        <v>0</v>
      </c>
      <c r="G25">
        <v>6</v>
      </c>
      <c r="H25">
        <v>0</v>
      </c>
      <c r="I25">
        <v>0</v>
      </c>
      <c r="J25" s="9" t="s">
        <v>18</v>
      </c>
      <c r="K25" s="10" t="s">
        <v>100</v>
      </c>
      <c r="L25" s="11" t="s">
        <v>38</v>
      </c>
      <c r="M25" s="12" t="s">
        <v>101</v>
      </c>
      <c r="N25" s="12" t="s">
        <v>88</v>
      </c>
      <c r="O25" s="13" t="s">
        <v>32</v>
      </c>
      <c r="P25" s="14">
        <v>1</v>
      </c>
      <c r="Q25" s="22">
        <v>769.79</v>
      </c>
      <c r="R25" s="23">
        <f t="shared" si="1"/>
        <v>769.79</v>
      </c>
      <c r="S25" s="25"/>
    </row>
    <row r="26" spans="1:22" ht="51">
      <c r="A26" t="s">
        <v>17</v>
      </c>
      <c r="B26">
        <v>0</v>
      </c>
      <c r="C26">
        <v>1</v>
      </c>
      <c r="D26">
        <v>1</v>
      </c>
      <c r="E26">
        <v>0</v>
      </c>
      <c r="F26">
        <v>0</v>
      </c>
      <c r="G26">
        <v>7</v>
      </c>
      <c r="H26">
        <v>0</v>
      </c>
      <c r="I26">
        <v>0</v>
      </c>
      <c r="J26" s="9" t="s">
        <v>18</v>
      </c>
      <c r="K26" s="10" t="s">
        <v>102</v>
      </c>
      <c r="L26" s="11" t="s">
        <v>42</v>
      </c>
      <c r="M26" s="12" t="s">
        <v>69</v>
      </c>
      <c r="N26" s="12" t="s">
        <v>70</v>
      </c>
      <c r="O26" s="13" t="s">
        <v>32</v>
      </c>
      <c r="P26" s="14">
        <v>46</v>
      </c>
      <c r="Q26" s="22">
        <v>113.1</v>
      </c>
      <c r="R26" s="23">
        <f t="shared" si="1"/>
        <v>5202.5999999999995</v>
      </c>
      <c r="S26" s="25"/>
    </row>
    <row r="27" spans="1:22" ht="25.5">
      <c r="A27" t="s">
        <v>17</v>
      </c>
      <c r="B27">
        <v>0</v>
      </c>
      <c r="C27">
        <v>1</v>
      </c>
      <c r="D27">
        <v>1</v>
      </c>
      <c r="E27">
        <v>0</v>
      </c>
      <c r="F27">
        <v>0</v>
      </c>
      <c r="G27">
        <v>8</v>
      </c>
      <c r="H27">
        <v>0</v>
      </c>
      <c r="I27">
        <v>0</v>
      </c>
      <c r="J27" s="9" t="s">
        <v>18</v>
      </c>
      <c r="K27" s="10" t="s">
        <v>103</v>
      </c>
      <c r="L27" s="11" t="s">
        <v>104</v>
      </c>
      <c r="M27" s="12" t="s">
        <v>105</v>
      </c>
      <c r="N27" s="12" t="s">
        <v>44</v>
      </c>
      <c r="O27" s="13" t="s">
        <v>32</v>
      </c>
      <c r="P27" s="14">
        <v>6</v>
      </c>
      <c r="Q27" s="22">
        <v>895.26</v>
      </c>
      <c r="R27" s="23">
        <f t="shared" si="1"/>
        <v>5371.5599999999995</v>
      </c>
      <c r="S27" s="25"/>
    </row>
    <row r="28" spans="1:22" ht="25.5">
      <c r="A28" t="s">
        <v>17</v>
      </c>
      <c r="B28">
        <v>0</v>
      </c>
      <c r="C28">
        <v>1</v>
      </c>
      <c r="D28">
        <v>1</v>
      </c>
      <c r="E28">
        <v>0</v>
      </c>
      <c r="F28">
        <v>0</v>
      </c>
      <c r="G28">
        <v>9</v>
      </c>
      <c r="H28">
        <v>0</v>
      </c>
      <c r="I28">
        <v>0</v>
      </c>
      <c r="J28" s="9" t="s">
        <v>18</v>
      </c>
      <c r="K28" s="10" t="s">
        <v>106</v>
      </c>
      <c r="L28" s="11" t="s">
        <v>46</v>
      </c>
      <c r="M28" s="12" t="s">
        <v>43</v>
      </c>
      <c r="N28" s="12" t="s">
        <v>44</v>
      </c>
      <c r="O28" s="13" t="s">
        <v>32</v>
      </c>
      <c r="P28" s="14">
        <v>5</v>
      </c>
      <c r="Q28" s="22">
        <v>895.25</v>
      </c>
      <c r="R28" s="23">
        <f t="shared" si="1"/>
        <v>4476.25</v>
      </c>
      <c r="S28" s="25"/>
    </row>
    <row r="29" spans="1:22" ht="25.5">
      <c r="A29" t="s">
        <v>17</v>
      </c>
      <c r="B29">
        <v>0</v>
      </c>
      <c r="C29">
        <v>1</v>
      </c>
      <c r="D29">
        <v>1</v>
      </c>
      <c r="E29">
        <v>0</v>
      </c>
      <c r="F29">
        <v>0</v>
      </c>
      <c r="G29">
        <v>10</v>
      </c>
      <c r="H29">
        <v>0</v>
      </c>
      <c r="I29">
        <v>0</v>
      </c>
      <c r="J29" s="9" t="s">
        <v>18</v>
      </c>
      <c r="K29" s="10" t="s">
        <v>107</v>
      </c>
      <c r="L29" s="11" t="s">
        <v>108</v>
      </c>
      <c r="M29" s="12" t="s">
        <v>109</v>
      </c>
      <c r="N29" s="12" t="s">
        <v>44</v>
      </c>
      <c r="O29" s="13" t="s">
        <v>32</v>
      </c>
      <c r="P29" s="14">
        <v>3</v>
      </c>
      <c r="Q29" s="22">
        <v>895.26</v>
      </c>
      <c r="R29" s="23">
        <f t="shared" si="1"/>
        <v>2685.7799999999997</v>
      </c>
      <c r="S29" s="25"/>
    </row>
    <row r="30" spans="1:22" ht="25.5">
      <c r="A30" t="s">
        <v>17</v>
      </c>
      <c r="B30">
        <v>0</v>
      </c>
      <c r="C30">
        <v>1</v>
      </c>
      <c r="D30">
        <v>1</v>
      </c>
      <c r="E30">
        <v>0</v>
      </c>
      <c r="F30">
        <v>0</v>
      </c>
      <c r="G30">
        <v>11</v>
      </c>
      <c r="H30">
        <v>0</v>
      </c>
      <c r="I30">
        <v>0</v>
      </c>
      <c r="J30" s="9" t="s">
        <v>18</v>
      </c>
      <c r="K30" s="10" t="s">
        <v>110</v>
      </c>
      <c r="L30" s="11" t="s">
        <v>111</v>
      </c>
      <c r="M30" s="12" t="s">
        <v>112</v>
      </c>
      <c r="N30" s="12" t="s">
        <v>48</v>
      </c>
      <c r="O30" s="13" t="s">
        <v>32</v>
      </c>
      <c r="P30" s="14">
        <v>9</v>
      </c>
      <c r="Q30" s="22">
        <v>2104.08</v>
      </c>
      <c r="R30" s="23">
        <f t="shared" si="1"/>
        <v>18936.72</v>
      </c>
      <c r="S30" s="25"/>
    </row>
    <row r="31" spans="1:22" ht="25.5">
      <c r="A31" t="s">
        <v>17</v>
      </c>
      <c r="B31">
        <v>0</v>
      </c>
      <c r="C31">
        <v>1</v>
      </c>
      <c r="D31">
        <v>1</v>
      </c>
      <c r="E31">
        <v>0</v>
      </c>
      <c r="F31">
        <v>0</v>
      </c>
      <c r="G31">
        <v>12</v>
      </c>
      <c r="H31">
        <v>0</v>
      </c>
      <c r="I31">
        <v>0</v>
      </c>
      <c r="J31" s="9" t="s">
        <v>18</v>
      </c>
      <c r="K31" s="10" t="s">
        <v>113</v>
      </c>
      <c r="L31" s="11" t="s">
        <v>114</v>
      </c>
      <c r="M31" s="12" t="s">
        <v>115</v>
      </c>
      <c r="N31" s="12" t="s">
        <v>116</v>
      </c>
      <c r="O31" s="13" t="s">
        <v>32</v>
      </c>
      <c r="P31" s="14">
        <v>2</v>
      </c>
      <c r="Q31" s="22">
        <v>991.01</v>
      </c>
      <c r="R31" s="23">
        <f t="shared" si="1"/>
        <v>1982.02</v>
      </c>
      <c r="S31" s="25"/>
    </row>
    <row r="32" spans="1:22" ht="25.5">
      <c r="A32" t="s">
        <v>17</v>
      </c>
      <c r="B32">
        <v>0</v>
      </c>
      <c r="C32">
        <v>1</v>
      </c>
      <c r="D32">
        <v>1</v>
      </c>
      <c r="E32">
        <v>0</v>
      </c>
      <c r="F32">
        <v>0</v>
      </c>
      <c r="G32">
        <v>13</v>
      </c>
      <c r="H32">
        <v>0</v>
      </c>
      <c r="I32">
        <v>0</v>
      </c>
      <c r="J32" s="9" t="s">
        <v>18</v>
      </c>
      <c r="K32" s="10" t="s">
        <v>117</v>
      </c>
      <c r="L32" s="11" t="s">
        <v>118</v>
      </c>
      <c r="M32" s="12" t="s">
        <v>119</v>
      </c>
      <c r="N32" s="12" t="s">
        <v>120</v>
      </c>
      <c r="O32" s="13" t="s">
        <v>32</v>
      </c>
      <c r="P32" s="14">
        <v>1</v>
      </c>
      <c r="Q32" s="22">
        <v>1921.08</v>
      </c>
      <c r="R32" s="23">
        <f t="shared" si="1"/>
        <v>1921.08</v>
      </c>
      <c r="S32" s="25"/>
    </row>
    <row r="33" spans="1:20" ht="25.5">
      <c r="A33" t="s">
        <v>17</v>
      </c>
      <c r="B33">
        <v>0</v>
      </c>
      <c r="C33">
        <v>1</v>
      </c>
      <c r="D33">
        <v>1</v>
      </c>
      <c r="E33">
        <v>0</v>
      </c>
      <c r="F33">
        <v>0</v>
      </c>
      <c r="G33">
        <v>14</v>
      </c>
      <c r="H33">
        <v>0</v>
      </c>
      <c r="I33">
        <v>0</v>
      </c>
      <c r="J33" s="9" t="s">
        <v>18</v>
      </c>
      <c r="K33" s="10" t="s">
        <v>121</v>
      </c>
      <c r="L33" s="11" t="s">
        <v>50</v>
      </c>
      <c r="M33" s="12" t="s">
        <v>122</v>
      </c>
      <c r="N33" s="12" t="s">
        <v>123</v>
      </c>
      <c r="O33" s="13" t="s">
        <v>32</v>
      </c>
      <c r="P33" s="14">
        <v>2</v>
      </c>
      <c r="Q33" s="22">
        <v>1598.75</v>
      </c>
      <c r="R33" s="23">
        <f t="shared" si="1"/>
        <v>3197.5</v>
      </c>
      <c r="S33" s="25"/>
    </row>
    <row r="34" spans="1:20" ht="25.5">
      <c r="A34" t="s">
        <v>17</v>
      </c>
      <c r="B34">
        <v>0</v>
      </c>
      <c r="C34">
        <v>1</v>
      </c>
      <c r="D34">
        <v>1</v>
      </c>
      <c r="E34">
        <v>0</v>
      </c>
      <c r="F34">
        <v>0</v>
      </c>
      <c r="G34">
        <v>15</v>
      </c>
      <c r="H34">
        <v>0</v>
      </c>
      <c r="I34">
        <v>0</v>
      </c>
      <c r="J34" s="9" t="s">
        <v>18</v>
      </c>
      <c r="K34" s="10" t="s">
        <v>124</v>
      </c>
      <c r="L34" s="11" t="s">
        <v>125</v>
      </c>
      <c r="M34" s="12" t="s">
        <v>126</v>
      </c>
      <c r="N34" s="12" t="s">
        <v>127</v>
      </c>
      <c r="O34" s="13" t="s">
        <v>32</v>
      </c>
      <c r="P34" s="14">
        <v>2</v>
      </c>
      <c r="Q34" s="22">
        <v>2318.63</v>
      </c>
      <c r="R34" s="23">
        <f t="shared" si="1"/>
        <v>4637.26</v>
      </c>
      <c r="S34" s="26"/>
      <c r="T34" t="s">
        <v>128</v>
      </c>
    </row>
    <row r="35" spans="1:20" ht="25.5">
      <c r="A35" t="s">
        <v>17</v>
      </c>
      <c r="B35">
        <v>0</v>
      </c>
      <c r="C35">
        <v>1</v>
      </c>
      <c r="D35">
        <v>1</v>
      </c>
      <c r="E35">
        <v>0</v>
      </c>
      <c r="F35">
        <v>0</v>
      </c>
      <c r="G35">
        <v>16</v>
      </c>
      <c r="H35">
        <v>0</v>
      </c>
      <c r="I35">
        <v>0</v>
      </c>
      <c r="J35" s="9" t="s">
        <v>18</v>
      </c>
      <c r="K35" s="10" t="s">
        <v>129</v>
      </c>
      <c r="L35" s="11" t="s">
        <v>55</v>
      </c>
      <c r="M35" s="12" t="s">
        <v>130</v>
      </c>
      <c r="N35" s="12" t="s">
        <v>131</v>
      </c>
      <c r="O35" s="13" t="s">
        <v>32</v>
      </c>
      <c r="P35" s="14">
        <v>1</v>
      </c>
      <c r="Q35" s="22">
        <v>2274.14</v>
      </c>
      <c r="R35" s="23">
        <f t="shared" si="1"/>
        <v>2274.14</v>
      </c>
      <c r="S35" s="25"/>
    </row>
    <row r="36" spans="1:20" ht="25.5">
      <c r="A36" t="s">
        <v>17</v>
      </c>
      <c r="B36">
        <v>0</v>
      </c>
      <c r="C36">
        <v>1</v>
      </c>
      <c r="D36">
        <v>1</v>
      </c>
      <c r="E36">
        <v>0</v>
      </c>
      <c r="F36">
        <v>0</v>
      </c>
      <c r="G36">
        <v>17</v>
      </c>
      <c r="H36">
        <v>0</v>
      </c>
      <c r="I36">
        <v>0</v>
      </c>
      <c r="J36" s="9" t="s">
        <v>18</v>
      </c>
      <c r="K36" s="10" t="s">
        <v>132</v>
      </c>
      <c r="L36" s="11" t="s">
        <v>60</v>
      </c>
      <c r="M36" s="12" t="s">
        <v>133</v>
      </c>
      <c r="N36" s="12" t="s">
        <v>134</v>
      </c>
      <c r="O36" s="13" t="s">
        <v>32</v>
      </c>
      <c r="P36" s="14">
        <v>1</v>
      </c>
      <c r="Q36" s="22">
        <v>6028.39</v>
      </c>
      <c r="R36" s="23">
        <f t="shared" si="1"/>
        <v>6028.39</v>
      </c>
      <c r="S36" s="26"/>
      <c r="T36" t="s">
        <v>135</v>
      </c>
    </row>
    <row r="37" spans="1:20" ht="25.5">
      <c r="A37" t="s">
        <v>17</v>
      </c>
      <c r="B37">
        <v>0</v>
      </c>
      <c r="C37">
        <v>1</v>
      </c>
      <c r="D37">
        <v>1</v>
      </c>
      <c r="E37">
        <v>0</v>
      </c>
      <c r="F37">
        <v>0</v>
      </c>
      <c r="G37">
        <v>18</v>
      </c>
      <c r="H37">
        <v>0</v>
      </c>
      <c r="I37">
        <v>0</v>
      </c>
      <c r="J37" s="9" t="s">
        <v>18</v>
      </c>
      <c r="K37" s="10" t="s">
        <v>136</v>
      </c>
      <c r="L37" s="11" t="s">
        <v>64</v>
      </c>
      <c r="M37" s="12" t="s">
        <v>137</v>
      </c>
      <c r="N37" s="12" t="s">
        <v>138</v>
      </c>
      <c r="O37" s="13" t="s">
        <v>32</v>
      </c>
      <c r="P37" s="14">
        <v>1</v>
      </c>
      <c r="Q37" s="22">
        <v>2188.0300000000002</v>
      </c>
      <c r="R37" s="23">
        <f t="shared" si="1"/>
        <v>2188.0300000000002</v>
      </c>
      <c r="S37" s="25"/>
    </row>
    <row r="38" spans="1:20" ht="25.5">
      <c r="A38" t="s">
        <v>17</v>
      </c>
      <c r="B38">
        <v>0</v>
      </c>
      <c r="C38">
        <v>1</v>
      </c>
      <c r="D38">
        <v>1</v>
      </c>
      <c r="E38">
        <v>0</v>
      </c>
      <c r="F38">
        <v>0</v>
      </c>
      <c r="G38">
        <v>19</v>
      </c>
      <c r="H38">
        <v>0</v>
      </c>
      <c r="I38">
        <v>0</v>
      </c>
      <c r="J38" s="9" t="s">
        <v>18</v>
      </c>
      <c r="K38" s="10" t="s">
        <v>139</v>
      </c>
      <c r="L38" s="11" t="s">
        <v>68</v>
      </c>
      <c r="M38" s="12" t="s">
        <v>140</v>
      </c>
      <c r="N38" s="12" t="s">
        <v>141</v>
      </c>
      <c r="O38" s="13" t="s">
        <v>32</v>
      </c>
      <c r="P38" s="14">
        <v>1</v>
      </c>
      <c r="Q38" s="22">
        <v>2120.06</v>
      </c>
      <c r="R38" s="23">
        <f t="shared" si="1"/>
        <v>2120.06</v>
      </c>
      <c r="S38" s="25"/>
    </row>
    <row r="39" spans="1:20" ht="25.5">
      <c r="A39" t="s">
        <v>17</v>
      </c>
      <c r="B39">
        <v>0</v>
      </c>
      <c r="C39">
        <v>1</v>
      </c>
      <c r="D39">
        <v>1</v>
      </c>
      <c r="E39">
        <v>0</v>
      </c>
      <c r="F39">
        <v>0</v>
      </c>
      <c r="G39">
        <v>20</v>
      </c>
      <c r="H39">
        <v>0</v>
      </c>
      <c r="I39">
        <v>0</v>
      </c>
      <c r="J39" s="9" t="s">
        <v>18</v>
      </c>
      <c r="K39" s="10" t="s">
        <v>142</v>
      </c>
      <c r="L39" s="11" t="s">
        <v>72</v>
      </c>
      <c r="M39" s="12" t="s">
        <v>143</v>
      </c>
      <c r="N39" s="12" t="s">
        <v>144</v>
      </c>
      <c r="O39" s="13" t="s">
        <v>32</v>
      </c>
      <c r="P39" s="14">
        <v>6</v>
      </c>
      <c r="Q39" s="22">
        <v>2231.79</v>
      </c>
      <c r="R39" s="23">
        <f t="shared" si="1"/>
        <v>13390.74</v>
      </c>
      <c r="S39" s="25"/>
    </row>
    <row r="40" spans="1:20" ht="25.5">
      <c r="A40" t="s">
        <v>17</v>
      </c>
      <c r="B40">
        <v>0</v>
      </c>
      <c r="C40">
        <v>1</v>
      </c>
      <c r="D40">
        <v>1</v>
      </c>
      <c r="E40">
        <v>0</v>
      </c>
      <c r="F40">
        <v>0</v>
      </c>
      <c r="G40">
        <v>21</v>
      </c>
      <c r="H40">
        <v>0</v>
      </c>
      <c r="I40">
        <v>0</v>
      </c>
      <c r="J40" s="9" t="s">
        <v>18</v>
      </c>
      <c r="K40" s="10" t="s">
        <v>145</v>
      </c>
      <c r="L40" s="11" t="s">
        <v>146</v>
      </c>
      <c r="M40" s="12" t="s">
        <v>147</v>
      </c>
      <c r="N40" s="12" t="s">
        <v>138</v>
      </c>
      <c r="O40" s="13" t="s">
        <v>32</v>
      </c>
      <c r="P40" s="14">
        <v>2</v>
      </c>
      <c r="Q40" s="22">
        <v>2188.04</v>
      </c>
      <c r="R40" s="23">
        <f t="shared" si="1"/>
        <v>4376.08</v>
      </c>
      <c r="S40" s="26"/>
      <c r="T40" t="s">
        <v>148</v>
      </c>
    </row>
    <row r="41" spans="1:20" ht="25.5">
      <c r="A41" t="s">
        <v>17</v>
      </c>
      <c r="B41">
        <v>0</v>
      </c>
      <c r="C41">
        <v>1</v>
      </c>
      <c r="D41">
        <v>1</v>
      </c>
      <c r="E41">
        <v>0</v>
      </c>
      <c r="F41">
        <v>0</v>
      </c>
      <c r="G41">
        <v>22</v>
      </c>
      <c r="H41">
        <v>0</v>
      </c>
      <c r="I41">
        <v>0</v>
      </c>
      <c r="J41" s="9" t="s">
        <v>18</v>
      </c>
      <c r="K41" s="10" t="s">
        <v>149</v>
      </c>
      <c r="L41" s="11" t="s">
        <v>150</v>
      </c>
      <c r="M41" s="12" t="s">
        <v>151</v>
      </c>
      <c r="N41" s="12" t="s">
        <v>123</v>
      </c>
      <c r="O41" s="13" t="s">
        <v>32</v>
      </c>
      <c r="P41" s="14">
        <v>20</v>
      </c>
      <c r="Q41" s="22">
        <v>1408.79</v>
      </c>
      <c r="R41" s="23">
        <f t="shared" si="1"/>
        <v>28175.8</v>
      </c>
      <c r="S41" s="25"/>
    </row>
    <row r="42" spans="1:20" ht="38.25">
      <c r="A42" t="s">
        <v>17</v>
      </c>
      <c r="B42">
        <v>0</v>
      </c>
      <c r="C42">
        <v>1</v>
      </c>
      <c r="D42">
        <v>1</v>
      </c>
      <c r="E42">
        <v>0</v>
      </c>
      <c r="F42">
        <v>0</v>
      </c>
      <c r="G42">
        <v>23</v>
      </c>
      <c r="H42">
        <v>0</v>
      </c>
      <c r="I42">
        <v>0</v>
      </c>
      <c r="J42" s="9" t="s">
        <v>18</v>
      </c>
      <c r="K42" s="10" t="s">
        <v>152</v>
      </c>
      <c r="L42" s="11" t="s">
        <v>153</v>
      </c>
      <c r="M42" s="12" t="s">
        <v>65</v>
      </c>
      <c r="N42" s="12" t="s">
        <v>66</v>
      </c>
      <c r="O42" s="13" t="s">
        <v>32</v>
      </c>
      <c r="P42" s="14">
        <v>3</v>
      </c>
      <c r="Q42" s="22">
        <v>740.81</v>
      </c>
      <c r="R42" s="23">
        <f t="shared" si="1"/>
        <v>2222.4299999999998</v>
      </c>
      <c r="S42" s="25"/>
    </row>
    <row r="43" spans="1:20" ht="25.5">
      <c r="A43" t="s">
        <v>17</v>
      </c>
      <c r="B43">
        <v>0</v>
      </c>
      <c r="C43">
        <v>1</v>
      </c>
      <c r="D43">
        <v>1</v>
      </c>
      <c r="E43">
        <v>0</v>
      </c>
      <c r="F43">
        <v>0</v>
      </c>
      <c r="G43">
        <v>24</v>
      </c>
      <c r="H43">
        <v>0</v>
      </c>
      <c r="I43">
        <v>0</v>
      </c>
      <c r="J43" s="9" t="s">
        <v>18</v>
      </c>
      <c r="K43" s="10" t="s">
        <v>154</v>
      </c>
      <c r="L43" s="11" t="s">
        <v>155</v>
      </c>
      <c r="M43" s="12" t="s">
        <v>156</v>
      </c>
      <c r="N43" s="12" t="s">
        <v>157</v>
      </c>
      <c r="O43" s="13" t="s">
        <v>32</v>
      </c>
      <c r="P43" s="14">
        <v>1</v>
      </c>
      <c r="Q43" s="22">
        <v>2050.92</v>
      </c>
      <c r="R43" s="23">
        <f t="shared" si="1"/>
        <v>2050.92</v>
      </c>
      <c r="S43" s="25"/>
    </row>
    <row r="44" spans="1:20" ht="38.25">
      <c r="A44" t="s">
        <v>17</v>
      </c>
      <c r="B44">
        <v>0</v>
      </c>
      <c r="C44">
        <v>1</v>
      </c>
      <c r="D44">
        <v>1</v>
      </c>
      <c r="E44">
        <v>0</v>
      </c>
      <c r="F44">
        <v>0</v>
      </c>
      <c r="G44">
        <v>25</v>
      </c>
      <c r="H44">
        <v>0</v>
      </c>
      <c r="I44">
        <v>0</v>
      </c>
      <c r="J44" s="9" t="s">
        <v>18</v>
      </c>
      <c r="K44" s="10" t="s">
        <v>158</v>
      </c>
      <c r="L44" s="11" t="s">
        <v>159</v>
      </c>
      <c r="M44" s="12" t="s">
        <v>160</v>
      </c>
      <c r="N44" s="12" t="s">
        <v>161</v>
      </c>
      <c r="O44" s="13" t="s">
        <v>32</v>
      </c>
      <c r="P44" s="14">
        <v>1</v>
      </c>
      <c r="Q44" s="22">
        <v>2632.46</v>
      </c>
      <c r="R44" s="23">
        <f t="shared" si="1"/>
        <v>2632.46</v>
      </c>
      <c r="S44" s="25"/>
    </row>
    <row r="45" spans="1:20" ht="25.5">
      <c r="A45" t="s">
        <v>17</v>
      </c>
      <c r="B45">
        <v>0</v>
      </c>
      <c r="C45">
        <v>1</v>
      </c>
      <c r="D45">
        <v>1</v>
      </c>
      <c r="E45">
        <v>0</v>
      </c>
      <c r="F45">
        <v>0</v>
      </c>
      <c r="G45">
        <v>26</v>
      </c>
      <c r="H45">
        <v>0</v>
      </c>
      <c r="I45">
        <v>0</v>
      </c>
      <c r="J45" s="9" t="s">
        <v>18</v>
      </c>
      <c r="K45" s="10" t="s">
        <v>162</v>
      </c>
      <c r="L45" s="11" t="s">
        <v>163</v>
      </c>
      <c r="M45" s="12" t="s">
        <v>164</v>
      </c>
      <c r="N45" s="12" t="s">
        <v>66</v>
      </c>
      <c r="O45" s="13" t="s">
        <v>32</v>
      </c>
      <c r="P45" s="14">
        <v>6</v>
      </c>
      <c r="Q45" s="22">
        <v>1168.6199999999999</v>
      </c>
      <c r="R45" s="23">
        <f t="shared" si="1"/>
        <v>7011.7199999999993</v>
      </c>
      <c r="S45" s="25"/>
    </row>
    <row r="46" spans="1:20" ht="25.5">
      <c r="A46" t="s">
        <v>17</v>
      </c>
      <c r="B46">
        <v>0</v>
      </c>
      <c r="C46">
        <v>1</v>
      </c>
      <c r="D46">
        <v>1</v>
      </c>
      <c r="E46">
        <v>0</v>
      </c>
      <c r="F46">
        <v>0</v>
      </c>
      <c r="G46">
        <v>27</v>
      </c>
      <c r="H46">
        <v>0</v>
      </c>
      <c r="I46">
        <v>0</v>
      </c>
      <c r="J46" s="9" t="s">
        <v>18</v>
      </c>
      <c r="K46" s="10" t="s">
        <v>165</v>
      </c>
      <c r="L46" s="11" t="s">
        <v>166</v>
      </c>
      <c r="M46" s="12" t="s">
        <v>167</v>
      </c>
      <c r="N46" s="12" t="s">
        <v>168</v>
      </c>
      <c r="O46" s="13" t="s">
        <v>32</v>
      </c>
      <c r="P46" s="14">
        <v>1</v>
      </c>
      <c r="Q46" s="22">
        <v>1791.88</v>
      </c>
      <c r="R46" s="23">
        <f t="shared" si="1"/>
        <v>1791.88</v>
      </c>
      <c r="S46" s="25"/>
    </row>
    <row r="47" spans="1:20" ht="25.5">
      <c r="A47" t="s">
        <v>17</v>
      </c>
      <c r="B47">
        <v>0</v>
      </c>
      <c r="C47">
        <v>1</v>
      </c>
      <c r="D47">
        <v>1</v>
      </c>
      <c r="E47">
        <v>0</v>
      </c>
      <c r="F47">
        <v>0</v>
      </c>
      <c r="G47">
        <v>28</v>
      </c>
      <c r="H47">
        <v>0</v>
      </c>
      <c r="I47">
        <v>0</v>
      </c>
      <c r="J47" s="9" t="s">
        <v>18</v>
      </c>
      <c r="K47" s="10" t="s">
        <v>169</v>
      </c>
      <c r="L47" s="11" t="s">
        <v>170</v>
      </c>
      <c r="M47" s="12" t="s">
        <v>171</v>
      </c>
      <c r="N47" s="12" t="s">
        <v>172</v>
      </c>
      <c r="O47" s="13" t="s">
        <v>32</v>
      </c>
      <c r="P47" s="14">
        <v>9</v>
      </c>
      <c r="Q47" s="22">
        <v>2775.05</v>
      </c>
      <c r="R47" s="23">
        <f t="shared" si="1"/>
        <v>24975.45</v>
      </c>
      <c r="S47" s="25"/>
    </row>
    <row r="48" spans="1:20" ht="25.5">
      <c r="A48" t="s">
        <v>17</v>
      </c>
      <c r="B48">
        <v>0</v>
      </c>
      <c r="C48">
        <v>1</v>
      </c>
      <c r="D48">
        <v>1</v>
      </c>
      <c r="E48">
        <v>0</v>
      </c>
      <c r="F48">
        <v>0</v>
      </c>
      <c r="G48">
        <v>29</v>
      </c>
      <c r="H48">
        <v>0</v>
      </c>
      <c r="I48">
        <v>0</v>
      </c>
      <c r="J48" s="9" t="s">
        <v>18</v>
      </c>
      <c r="K48" s="10" t="s">
        <v>173</v>
      </c>
      <c r="L48" s="11" t="s">
        <v>174</v>
      </c>
      <c r="M48" s="12" t="s">
        <v>175</v>
      </c>
      <c r="N48" s="12" t="s">
        <v>176</v>
      </c>
      <c r="O48" s="13" t="s">
        <v>32</v>
      </c>
      <c r="P48" s="14">
        <v>1</v>
      </c>
      <c r="Q48" s="22">
        <v>2114.9299999999998</v>
      </c>
      <c r="R48" s="23">
        <f t="shared" si="1"/>
        <v>2114.9299999999998</v>
      </c>
      <c r="S48" s="25"/>
    </row>
    <row r="49" spans="1:20" ht="25.5">
      <c r="A49" t="s">
        <v>17</v>
      </c>
      <c r="B49">
        <v>0</v>
      </c>
      <c r="C49">
        <v>1</v>
      </c>
      <c r="D49">
        <v>1</v>
      </c>
      <c r="E49">
        <v>0</v>
      </c>
      <c r="F49">
        <v>0</v>
      </c>
      <c r="G49">
        <v>30</v>
      </c>
      <c r="H49">
        <v>0</v>
      </c>
      <c r="I49">
        <v>0</v>
      </c>
      <c r="J49" s="9" t="s">
        <v>18</v>
      </c>
      <c r="K49" s="10" t="s">
        <v>177</v>
      </c>
      <c r="L49" s="11" t="s">
        <v>178</v>
      </c>
      <c r="M49" s="12" t="s">
        <v>179</v>
      </c>
      <c r="N49" s="12" t="s">
        <v>180</v>
      </c>
      <c r="O49" s="13" t="s">
        <v>32</v>
      </c>
      <c r="P49" s="14">
        <v>6</v>
      </c>
      <c r="Q49" s="22">
        <v>1070.83</v>
      </c>
      <c r="R49" s="23">
        <f t="shared" si="1"/>
        <v>6424.98</v>
      </c>
      <c r="S49" s="26"/>
      <c r="T49" t="s">
        <v>181</v>
      </c>
    </row>
    <row r="50" spans="1:20" ht="25.5">
      <c r="A50" t="s">
        <v>17</v>
      </c>
      <c r="B50">
        <v>0</v>
      </c>
      <c r="C50">
        <v>1</v>
      </c>
      <c r="D50">
        <v>1</v>
      </c>
      <c r="E50">
        <v>0</v>
      </c>
      <c r="F50">
        <v>0</v>
      </c>
      <c r="G50">
        <v>31</v>
      </c>
      <c r="H50">
        <v>0</v>
      </c>
      <c r="I50">
        <v>0</v>
      </c>
      <c r="J50" s="9" t="s">
        <v>18</v>
      </c>
      <c r="K50" s="10" t="s">
        <v>182</v>
      </c>
      <c r="L50" s="11" t="s">
        <v>183</v>
      </c>
      <c r="M50" s="12" t="s">
        <v>184</v>
      </c>
      <c r="N50" s="12" t="s">
        <v>180</v>
      </c>
      <c r="O50" s="13" t="s">
        <v>32</v>
      </c>
      <c r="P50" s="14">
        <v>1</v>
      </c>
      <c r="Q50" s="22">
        <v>1070.83</v>
      </c>
      <c r="R50" s="23">
        <f t="shared" si="1"/>
        <v>1070.83</v>
      </c>
      <c r="S50" s="25"/>
    </row>
    <row r="51" spans="1:20" ht="25.5">
      <c r="A51" t="s">
        <v>17</v>
      </c>
      <c r="B51">
        <v>0</v>
      </c>
      <c r="C51">
        <v>1</v>
      </c>
      <c r="D51">
        <v>1</v>
      </c>
      <c r="E51">
        <v>0</v>
      </c>
      <c r="F51">
        <v>0</v>
      </c>
      <c r="G51">
        <v>32</v>
      </c>
      <c r="H51">
        <v>0</v>
      </c>
      <c r="I51">
        <v>0</v>
      </c>
      <c r="J51" s="9" t="s">
        <v>18</v>
      </c>
      <c r="K51" s="10" t="s">
        <v>185</v>
      </c>
      <c r="L51" s="11" t="s">
        <v>186</v>
      </c>
      <c r="M51" s="12" t="s">
        <v>187</v>
      </c>
      <c r="N51" s="12" t="s">
        <v>188</v>
      </c>
      <c r="O51" s="13" t="s">
        <v>32</v>
      </c>
      <c r="P51" s="14">
        <v>4</v>
      </c>
      <c r="Q51" s="22">
        <v>2115.6</v>
      </c>
      <c r="R51" s="23">
        <f t="shared" si="1"/>
        <v>8462.4</v>
      </c>
      <c r="S51" s="26"/>
      <c r="T51" t="s">
        <v>189</v>
      </c>
    </row>
    <row r="52" spans="1:20" ht="25.5">
      <c r="A52" t="s">
        <v>17</v>
      </c>
      <c r="B52">
        <v>0</v>
      </c>
      <c r="C52">
        <v>1</v>
      </c>
      <c r="D52">
        <v>1</v>
      </c>
      <c r="E52">
        <v>0</v>
      </c>
      <c r="F52">
        <v>0</v>
      </c>
      <c r="G52">
        <v>33</v>
      </c>
      <c r="H52">
        <v>0</v>
      </c>
      <c r="I52">
        <v>0</v>
      </c>
      <c r="J52" s="9" t="s">
        <v>18</v>
      </c>
      <c r="K52" s="10" t="s">
        <v>190</v>
      </c>
      <c r="L52" s="11" t="s">
        <v>191</v>
      </c>
      <c r="M52" s="12" t="s">
        <v>192</v>
      </c>
      <c r="N52" s="12" t="s">
        <v>193</v>
      </c>
      <c r="O52" s="13" t="s">
        <v>32</v>
      </c>
      <c r="P52" s="14">
        <v>42</v>
      </c>
      <c r="Q52" s="22">
        <v>2775.05</v>
      </c>
      <c r="R52" s="23">
        <f t="shared" si="1"/>
        <v>116552.1</v>
      </c>
      <c r="S52" s="26"/>
      <c r="T52" t="s">
        <v>194</v>
      </c>
    </row>
    <row r="53" spans="1:20" ht="25.5">
      <c r="A53" t="s">
        <v>17</v>
      </c>
      <c r="B53">
        <v>0</v>
      </c>
      <c r="C53">
        <v>1</v>
      </c>
      <c r="D53">
        <v>1</v>
      </c>
      <c r="E53">
        <v>0</v>
      </c>
      <c r="F53">
        <v>0</v>
      </c>
      <c r="G53">
        <v>35</v>
      </c>
      <c r="H53">
        <v>0</v>
      </c>
      <c r="I53">
        <v>0</v>
      </c>
      <c r="J53" s="9" t="s">
        <v>18</v>
      </c>
      <c r="K53" s="10" t="s">
        <v>195</v>
      </c>
      <c r="L53" s="11" t="s">
        <v>196</v>
      </c>
      <c r="M53" s="12" t="s">
        <v>197</v>
      </c>
      <c r="N53" s="12" t="s">
        <v>198</v>
      </c>
      <c r="O53" s="13" t="s">
        <v>32</v>
      </c>
      <c r="P53" s="14">
        <v>9</v>
      </c>
      <c r="Q53" s="22">
        <v>156.24</v>
      </c>
      <c r="R53" s="23">
        <f t="shared" si="1"/>
        <v>1406.16</v>
      </c>
      <c r="S53" s="25"/>
    </row>
    <row r="54" spans="1:20" ht="25.5">
      <c r="A54" t="s">
        <v>17</v>
      </c>
      <c r="B54">
        <v>0</v>
      </c>
      <c r="C54">
        <v>1</v>
      </c>
      <c r="D54">
        <v>1</v>
      </c>
      <c r="E54">
        <v>0</v>
      </c>
      <c r="F54">
        <v>0</v>
      </c>
      <c r="G54">
        <v>36</v>
      </c>
      <c r="H54">
        <v>0</v>
      </c>
      <c r="I54">
        <v>0</v>
      </c>
      <c r="J54" s="9" t="s">
        <v>18</v>
      </c>
      <c r="K54" s="10" t="s">
        <v>199</v>
      </c>
      <c r="L54" s="11" t="s">
        <v>200</v>
      </c>
      <c r="M54" s="12" t="s">
        <v>201</v>
      </c>
      <c r="N54" s="12" t="s">
        <v>198</v>
      </c>
      <c r="O54" s="13" t="s">
        <v>32</v>
      </c>
      <c r="P54" s="14">
        <v>3</v>
      </c>
      <c r="Q54" s="22">
        <v>156.25</v>
      </c>
      <c r="R54" s="23">
        <f t="shared" si="1"/>
        <v>468.75</v>
      </c>
      <c r="S54" s="25"/>
    </row>
    <row r="55" spans="1:20" ht="25.5">
      <c r="A55" t="s">
        <v>17</v>
      </c>
      <c r="B55">
        <v>0</v>
      </c>
      <c r="C55">
        <v>1</v>
      </c>
      <c r="D55">
        <v>1</v>
      </c>
      <c r="E55">
        <v>0</v>
      </c>
      <c r="F55">
        <v>0</v>
      </c>
      <c r="G55">
        <v>37</v>
      </c>
      <c r="H55">
        <v>0</v>
      </c>
      <c r="I55">
        <v>0</v>
      </c>
      <c r="J55" s="9" t="s">
        <v>18</v>
      </c>
      <c r="K55" s="10" t="s">
        <v>202</v>
      </c>
      <c r="L55" s="11" t="s">
        <v>203</v>
      </c>
      <c r="M55" s="12" t="s">
        <v>204</v>
      </c>
      <c r="N55" s="12" t="s">
        <v>198</v>
      </c>
      <c r="O55" s="13" t="s">
        <v>32</v>
      </c>
      <c r="P55" s="14">
        <v>3</v>
      </c>
      <c r="Q55" s="22">
        <v>156.25</v>
      </c>
      <c r="R55" s="23">
        <f t="shared" si="1"/>
        <v>468.75</v>
      </c>
      <c r="S55" s="25"/>
    </row>
    <row r="56" spans="1:20" ht="25.5">
      <c r="A56" t="s">
        <v>17</v>
      </c>
      <c r="B56">
        <v>0</v>
      </c>
      <c r="C56">
        <v>1</v>
      </c>
      <c r="D56">
        <v>1</v>
      </c>
      <c r="E56">
        <v>0</v>
      </c>
      <c r="F56">
        <v>0</v>
      </c>
      <c r="G56">
        <v>38</v>
      </c>
      <c r="H56">
        <v>0</v>
      </c>
      <c r="I56">
        <v>0</v>
      </c>
      <c r="J56" s="9" t="s">
        <v>18</v>
      </c>
      <c r="K56" s="10" t="s">
        <v>205</v>
      </c>
      <c r="L56" s="11" t="s">
        <v>206</v>
      </c>
      <c r="M56" s="12" t="s">
        <v>207</v>
      </c>
      <c r="N56" s="12" t="s">
        <v>198</v>
      </c>
      <c r="O56" s="13" t="s">
        <v>32</v>
      </c>
      <c r="P56" s="14">
        <v>6</v>
      </c>
      <c r="Q56" s="22">
        <v>156.24</v>
      </c>
      <c r="R56" s="23">
        <f t="shared" si="1"/>
        <v>937.44</v>
      </c>
      <c r="S56" s="26"/>
      <c r="T56" t="s">
        <v>208</v>
      </c>
    </row>
    <row r="57" spans="1:20" ht="25.5">
      <c r="A57" t="s">
        <v>17</v>
      </c>
      <c r="B57">
        <v>0</v>
      </c>
      <c r="C57">
        <v>1</v>
      </c>
      <c r="D57">
        <v>1</v>
      </c>
      <c r="E57">
        <v>0</v>
      </c>
      <c r="F57">
        <v>0</v>
      </c>
      <c r="G57">
        <v>39</v>
      </c>
      <c r="H57">
        <v>0</v>
      </c>
      <c r="I57">
        <v>0</v>
      </c>
      <c r="J57" s="9" t="s">
        <v>18</v>
      </c>
      <c r="K57" s="10" t="s">
        <v>209</v>
      </c>
      <c r="L57" s="11" t="s">
        <v>210</v>
      </c>
      <c r="M57" s="12" t="s">
        <v>211</v>
      </c>
      <c r="N57" s="12" t="s">
        <v>198</v>
      </c>
      <c r="O57" s="13" t="s">
        <v>32</v>
      </c>
      <c r="P57" s="14">
        <v>10</v>
      </c>
      <c r="Q57" s="22">
        <v>156.25</v>
      </c>
      <c r="R57" s="23">
        <f t="shared" si="1"/>
        <v>1562.5</v>
      </c>
      <c r="S57" s="26"/>
      <c r="T57" t="s">
        <v>208</v>
      </c>
    </row>
    <row r="58" spans="1:20">
      <c r="J58" s="9" t="s">
        <v>18</v>
      </c>
      <c r="K58" s="10" t="s">
        <v>212</v>
      </c>
      <c r="L58" s="11" t="s">
        <v>213</v>
      </c>
      <c r="M58" s="12" t="s">
        <v>214</v>
      </c>
      <c r="N58" s="12"/>
      <c r="O58" s="13" t="s">
        <v>32</v>
      </c>
      <c r="P58" s="14">
        <v>2</v>
      </c>
      <c r="Q58" s="32">
        <v>438</v>
      </c>
      <c r="R58" s="23">
        <f t="shared" si="1"/>
        <v>876</v>
      </c>
      <c r="S58" s="31"/>
      <c r="T58" t="s">
        <v>215</v>
      </c>
    </row>
    <row r="59" spans="1:20">
      <c r="J59" s="9" t="s">
        <v>18</v>
      </c>
      <c r="K59" s="10" t="s">
        <v>216</v>
      </c>
      <c r="L59" s="11" t="s">
        <v>217</v>
      </c>
      <c r="M59" s="12" t="s">
        <v>218</v>
      </c>
      <c r="N59" s="12"/>
      <c r="O59" s="13" t="s">
        <v>32</v>
      </c>
      <c r="P59" s="14">
        <v>8</v>
      </c>
      <c r="Q59" s="32">
        <v>467.2</v>
      </c>
      <c r="R59" s="23">
        <f t="shared" si="1"/>
        <v>3737.6</v>
      </c>
      <c r="S59" s="31"/>
      <c r="T59" t="s">
        <v>215</v>
      </c>
    </row>
    <row r="60" spans="1:20">
      <c r="J60" s="9" t="s">
        <v>18</v>
      </c>
      <c r="K60" s="10" t="s">
        <v>219</v>
      </c>
      <c r="L60" s="11" t="s">
        <v>220</v>
      </c>
      <c r="M60" s="12" t="s">
        <v>221</v>
      </c>
      <c r="N60" s="12"/>
      <c r="O60" s="13" t="s">
        <v>32</v>
      </c>
      <c r="P60" s="14">
        <v>2</v>
      </c>
      <c r="Q60" s="32">
        <v>280.32</v>
      </c>
      <c r="R60" s="23">
        <f t="shared" si="1"/>
        <v>560.64</v>
      </c>
      <c r="S60" s="31"/>
      <c r="T60" t="s">
        <v>215</v>
      </c>
    </row>
    <row r="61" spans="1:20" ht="51">
      <c r="A61" t="s">
        <v>17</v>
      </c>
      <c r="B61">
        <v>0</v>
      </c>
      <c r="C61">
        <v>1</v>
      </c>
      <c r="D61">
        <v>1</v>
      </c>
      <c r="E61">
        <v>0</v>
      </c>
      <c r="F61">
        <v>0</v>
      </c>
      <c r="G61">
        <v>7</v>
      </c>
      <c r="H61">
        <v>0</v>
      </c>
      <c r="I61">
        <v>0</v>
      </c>
      <c r="J61" s="9" t="s">
        <v>18</v>
      </c>
      <c r="K61" s="10" t="s">
        <v>222</v>
      </c>
      <c r="L61" s="11" t="s">
        <v>223</v>
      </c>
      <c r="M61" s="12" t="s">
        <v>224</v>
      </c>
      <c r="N61" s="12" t="s">
        <v>70</v>
      </c>
      <c r="O61" s="13" t="s">
        <v>32</v>
      </c>
      <c r="P61" s="14">
        <v>1</v>
      </c>
      <c r="Q61" s="22">
        <v>113.1</v>
      </c>
      <c r="R61" s="23">
        <f t="shared" si="1"/>
        <v>113.1</v>
      </c>
      <c r="S61" s="25"/>
    </row>
    <row r="62" spans="1:20" ht="25.5">
      <c r="A62" t="s">
        <v>17</v>
      </c>
      <c r="B62">
        <v>0</v>
      </c>
      <c r="C62">
        <v>1</v>
      </c>
      <c r="D62">
        <v>1</v>
      </c>
      <c r="E62">
        <v>0</v>
      </c>
      <c r="F62">
        <v>0</v>
      </c>
      <c r="G62">
        <v>40</v>
      </c>
      <c r="H62">
        <v>0</v>
      </c>
      <c r="I62">
        <v>0</v>
      </c>
      <c r="J62" s="9" t="s">
        <v>18</v>
      </c>
      <c r="K62" s="10" t="s">
        <v>225</v>
      </c>
      <c r="L62" s="11" t="s">
        <v>75</v>
      </c>
      <c r="M62" s="12" t="s">
        <v>226</v>
      </c>
      <c r="N62" s="12" t="s">
        <v>227</v>
      </c>
      <c r="O62" s="13" t="s">
        <v>32</v>
      </c>
      <c r="P62" s="14">
        <v>3</v>
      </c>
      <c r="Q62" s="22">
        <v>893.6</v>
      </c>
      <c r="R62" s="23">
        <f t="shared" si="1"/>
        <v>2680.8</v>
      </c>
      <c r="S62" s="25"/>
    </row>
    <row r="63" spans="1:20" ht="25.5">
      <c r="A63" t="s">
        <v>17</v>
      </c>
      <c r="B63">
        <v>0</v>
      </c>
      <c r="C63">
        <v>1</v>
      </c>
      <c r="D63">
        <v>1</v>
      </c>
      <c r="E63">
        <v>0</v>
      </c>
      <c r="F63">
        <v>0</v>
      </c>
      <c r="G63">
        <v>41</v>
      </c>
      <c r="H63">
        <v>0</v>
      </c>
      <c r="I63">
        <v>0</v>
      </c>
      <c r="J63" s="9" t="s">
        <v>18</v>
      </c>
      <c r="K63" s="10" t="s">
        <v>228</v>
      </c>
      <c r="L63" s="11" t="s">
        <v>229</v>
      </c>
      <c r="M63" s="12" t="s">
        <v>230</v>
      </c>
      <c r="N63" s="12" t="s">
        <v>231</v>
      </c>
      <c r="O63" s="13" t="s">
        <v>32</v>
      </c>
      <c r="P63" s="14">
        <v>4</v>
      </c>
      <c r="Q63" s="22">
        <v>1898.93</v>
      </c>
      <c r="R63" s="23">
        <f t="shared" si="1"/>
        <v>7595.72</v>
      </c>
      <c r="S63" s="25"/>
    </row>
    <row r="64" spans="1:20" ht="25.5">
      <c r="A64" t="s">
        <v>17</v>
      </c>
      <c r="B64">
        <v>0</v>
      </c>
      <c r="C64">
        <v>1</v>
      </c>
      <c r="D64">
        <v>1</v>
      </c>
      <c r="E64">
        <v>0</v>
      </c>
      <c r="F64">
        <v>0</v>
      </c>
      <c r="G64">
        <v>42</v>
      </c>
      <c r="H64">
        <v>0</v>
      </c>
      <c r="I64">
        <v>0</v>
      </c>
      <c r="J64" s="9" t="s">
        <v>18</v>
      </c>
      <c r="K64" s="10" t="s">
        <v>232</v>
      </c>
      <c r="L64" s="11" t="s">
        <v>233</v>
      </c>
      <c r="M64" s="12" t="s">
        <v>234</v>
      </c>
      <c r="N64" s="12" t="s">
        <v>235</v>
      </c>
      <c r="O64" s="13" t="s">
        <v>32</v>
      </c>
      <c r="P64" s="14">
        <v>2</v>
      </c>
      <c r="Q64" s="22">
        <v>846.48</v>
      </c>
      <c r="R64" s="23">
        <f t="shared" si="1"/>
        <v>1692.96</v>
      </c>
      <c r="S64" s="25"/>
    </row>
    <row r="65" spans="1:20">
      <c r="A65">
        <v>2</v>
      </c>
      <c r="B65">
        <v>91</v>
      </c>
      <c r="C65">
        <v>1</v>
      </c>
      <c r="D65">
        <v>3</v>
      </c>
      <c r="E65">
        <v>0</v>
      </c>
      <c r="F65">
        <v>0</v>
      </c>
      <c r="G65">
        <v>0</v>
      </c>
      <c r="H65">
        <v>91</v>
      </c>
      <c r="I65" t="e">
        <v>#N/A</v>
      </c>
      <c r="J65" s="9" t="s">
        <v>25</v>
      </c>
      <c r="K65" s="10" t="s">
        <v>236</v>
      </c>
      <c r="L65" s="11"/>
      <c r="M65" s="12" t="s">
        <v>237</v>
      </c>
      <c r="N65" s="12"/>
      <c r="O65" s="13" t="s">
        <v>19</v>
      </c>
      <c r="P65" s="14"/>
      <c r="Q65" s="22">
        <v>0</v>
      </c>
      <c r="R65" s="23">
        <f>SUM(R66:R107)</f>
        <v>366417.59999999992</v>
      </c>
      <c r="S65" s="2"/>
    </row>
    <row r="66" spans="1:20" ht="38.25">
      <c r="A66" t="s">
        <v>17</v>
      </c>
      <c r="B66">
        <v>0</v>
      </c>
      <c r="C66">
        <v>1</v>
      </c>
      <c r="D66">
        <v>3</v>
      </c>
      <c r="E66">
        <v>0</v>
      </c>
      <c r="F66">
        <v>0</v>
      </c>
      <c r="G66">
        <v>1</v>
      </c>
      <c r="H66">
        <v>0</v>
      </c>
      <c r="I66">
        <v>0</v>
      </c>
      <c r="J66" s="9" t="s">
        <v>18</v>
      </c>
      <c r="K66" s="10" t="s">
        <v>238</v>
      </c>
      <c r="L66" s="11" t="s">
        <v>82</v>
      </c>
      <c r="M66" s="12" t="s">
        <v>239</v>
      </c>
      <c r="N66" s="12" t="s">
        <v>40</v>
      </c>
      <c r="O66" s="13" t="s">
        <v>32</v>
      </c>
      <c r="P66" s="14">
        <v>9</v>
      </c>
      <c r="Q66" s="22">
        <v>1343.64</v>
      </c>
      <c r="R66" s="23">
        <f t="shared" ref="R66:R89" si="2">P66*Q66</f>
        <v>12092.76</v>
      </c>
      <c r="S66" s="25"/>
    </row>
    <row r="67" spans="1:20" ht="38.25">
      <c r="A67" t="s">
        <v>17</v>
      </c>
      <c r="B67">
        <v>0</v>
      </c>
      <c r="C67">
        <v>1</v>
      </c>
      <c r="D67">
        <v>3</v>
      </c>
      <c r="E67">
        <v>0</v>
      </c>
      <c r="F67">
        <v>0</v>
      </c>
      <c r="G67">
        <v>2</v>
      </c>
      <c r="H67">
        <v>0</v>
      </c>
      <c r="I67">
        <v>0</v>
      </c>
      <c r="J67" s="9" t="s">
        <v>18</v>
      </c>
      <c r="K67" s="10" t="s">
        <v>240</v>
      </c>
      <c r="L67" s="11" t="s">
        <v>86</v>
      </c>
      <c r="M67" s="12" t="s">
        <v>241</v>
      </c>
      <c r="N67" s="12" t="s">
        <v>36</v>
      </c>
      <c r="O67" s="13" t="s">
        <v>32</v>
      </c>
      <c r="P67" s="14">
        <v>3</v>
      </c>
      <c r="Q67" s="22">
        <v>1990.94</v>
      </c>
      <c r="R67" s="23">
        <f t="shared" si="2"/>
        <v>5972.82</v>
      </c>
      <c r="S67" s="25"/>
    </row>
    <row r="68" spans="1:20" ht="38.25">
      <c r="A68" t="s">
        <v>17</v>
      </c>
      <c r="B68">
        <v>0</v>
      </c>
      <c r="C68">
        <v>1</v>
      </c>
      <c r="D68">
        <v>3</v>
      </c>
      <c r="E68">
        <v>0</v>
      </c>
      <c r="F68">
        <v>0</v>
      </c>
      <c r="G68">
        <v>3</v>
      </c>
      <c r="H68">
        <v>0</v>
      </c>
      <c r="I68">
        <v>0</v>
      </c>
      <c r="J68" s="9" t="s">
        <v>18</v>
      </c>
      <c r="K68" s="10" t="s">
        <v>242</v>
      </c>
      <c r="L68" s="11" t="s">
        <v>29</v>
      </c>
      <c r="M68" s="12" t="s">
        <v>243</v>
      </c>
      <c r="N68" s="12" t="s">
        <v>31</v>
      </c>
      <c r="O68" s="13" t="s">
        <v>32</v>
      </c>
      <c r="P68" s="14">
        <v>3</v>
      </c>
      <c r="Q68" s="22">
        <v>345.33</v>
      </c>
      <c r="R68" s="23">
        <f t="shared" si="2"/>
        <v>1035.99</v>
      </c>
      <c r="S68" s="25"/>
    </row>
    <row r="69" spans="1:20" ht="25.5">
      <c r="A69" t="s">
        <v>17</v>
      </c>
      <c r="B69">
        <v>0</v>
      </c>
      <c r="C69">
        <v>1</v>
      </c>
      <c r="D69">
        <v>3</v>
      </c>
      <c r="E69">
        <v>0</v>
      </c>
      <c r="F69">
        <v>0</v>
      </c>
      <c r="G69">
        <v>4</v>
      </c>
      <c r="H69">
        <v>0</v>
      </c>
      <c r="I69">
        <v>0</v>
      </c>
      <c r="J69" s="9" t="s">
        <v>18</v>
      </c>
      <c r="K69" s="10" t="s">
        <v>244</v>
      </c>
      <c r="L69" s="11" t="s">
        <v>34</v>
      </c>
      <c r="M69" s="12" t="s">
        <v>105</v>
      </c>
      <c r="N69" s="12" t="s">
        <v>44</v>
      </c>
      <c r="O69" s="13" t="s">
        <v>32</v>
      </c>
      <c r="P69" s="14">
        <v>5</v>
      </c>
      <c r="Q69" s="22">
        <v>895.57</v>
      </c>
      <c r="R69" s="23">
        <f t="shared" si="2"/>
        <v>4477.8500000000004</v>
      </c>
      <c r="S69" s="25"/>
    </row>
    <row r="70" spans="1:20" ht="25.5">
      <c r="A70" t="s">
        <v>17</v>
      </c>
      <c r="B70">
        <v>0</v>
      </c>
      <c r="C70">
        <v>1</v>
      </c>
      <c r="D70">
        <v>3</v>
      </c>
      <c r="E70">
        <v>0</v>
      </c>
      <c r="F70">
        <v>0</v>
      </c>
      <c r="G70">
        <v>5</v>
      </c>
      <c r="H70">
        <v>0</v>
      </c>
      <c r="I70">
        <v>0</v>
      </c>
      <c r="J70" s="9" t="s">
        <v>18</v>
      </c>
      <c r="K70" s="10" t="s">
        <v>245</v>
      </c>
      <c r="L70" s="11" t="s">
        <v>96</v>
      </c>
      <c r="M70" s="12" t="s">
        <v>246</v>
      </c>
      <c r="N70" s="12" t="s">
        <v>44</v>
      </c>
      <c r="O70" s="13" t="s">
        <v>32</v>
      </c>
      <c r="P70" s="14">
        <v>3</v>
      </c>
      <c r="Q70" s="22">
        <v>895.57</v>
      </c>
      <c r="R70" s="23">
        <f t="shared" si="2"/>
        <v>2686.71</v>
      </c>
      <c r="S70" s="25"/>
    </row>
    <row r="71" spans="1:20" ht="25.5">
      <c r="A71" t="s">
        <v>17</v>
      </c>
      <c r="B71">
        <v>0</v>
      </c>
      <c r="C71">
        <v>1</v>
      </c>
      <c r="D71">
        <v>3</v>
      </c>
      <c r="E71">
        <v>0</v>
      </c>
      <c r="F71">
        <v>0</v>
      </c>
      <c r="G71">
        <v>6</v>
      </c>
      <c r="H71">
        <v>0</v>
      </c>
      <c r="I71">
        <v>0</v>
      </c>
      <c r="J71" s="9" t="s">
        <v>18</v>
      </c>
      <c r="K71" s="10" t="s">
        <v>247</v>
      </c>
      <c r="L71" s="11" t="s">
        <v>38</v>
      </c>
      <c r="M71" s="12" t="s">
        <v>248</v>
      </c>
      <c r="N71" s="12" t="s">
        <v>44</v>
      </c>
      <c r="O71" s="13" t="s">
        <v>32</v>
      </c>
      <c r="P71" s="14">
        <v>2</v>
      </c>
      <c r="Q71" s="22">
        <v>895.58</v>
      </c>
      <c r="R71" s="23">
        <f t="shared" si="2"/>
        <v>1791.16</v>
      </c>
      <c r="S71" s="25"/>
    </row>
    <row r="72" spans="1:20" ht="38.25">
      <c r="A72" t="s">
        <v>17</v>
      </c>
      <c r="B72">
        <v>0</v>
      </c>
      <c r="C72">
        <v>1</v>
      </c>
      <c r="D72">
        <v>3</v>
      </c>
      <c r="E72">
        <v>0</v>
      </c>
      <c r="F72">
        <v>0</v>
      </c>
      <c r="G72">
        <v>7</v>
      </c>
      <c r="H72">
        <v>0</v>
      </c>
      <c r="I72">
        <v>0</v>
      </c>
      <c r="J72" s="9" t="s">
        <v>18</v>
      </c>
      <c r="K72" s="10" t="s">
        <v>249</v>
      </c>
      <c r="L72" s="11" t="s">
        <v>42</v>
      </c>
      <c r="M72" s="12" t="s">
        <v>250</v>
      </c>
      <c r="N72" s="12" t="s">
        <v>48</v>
      </c>
      <c r="O72" s="13" t="s">
        <v>32</v>
      </c>
      <c r="P72" s="14">
        <v>6</v>
      </c>
      <c r="Q72" s="22">
        <v>2104.81</v>
      </c>
      <c r="R72" s="23">
        <f t="shared" si="2"/>
        <v>12628.86</v>
      </c>
      <c r="S72" s="25"/>
    </row>
    <row r="73" spans="1:20" ht="38.25">
      <c r="A73" t="s">
        <v>17</v>
      </c>
      <c r="B73">
        <v>0</v>
      </c>
      <c r="C73">
        <v>1</v>
      </c>
      <c r="D73">
        <v>3</v>
      </c>
      <c r="E73">
        <v>0</v>
      </c>
      <c r="F73">
        <v>0</v>
      </c>
      <c r="G73">
        <v>8</v>
      </c>
      <c r="H73">
        <v>0</v>
      </c>
      <c r="I73">
        <v>0</v>
      </c>
      <c r="J73" s="9" t="s">
        <v>18</v>
      </c>
      <c r="K73" s="10" t="s">
        <v>251</v>
      </c>
      <c r="L73" s="11" t="s">
        <v>104</v>
      </c>
      <c r="M73" s="12" t="s">
        <v>252</v>
      </c>
      <c r="N73" s="12" t="s">
        <v>253</v>
      </c>
      <c r="O73" s="13" t="s">
        <v>32</v>
      </c>
      <c r="P73" s="14">
        <v>93</v>
      </c>
      <c r="Q73" s="22">
        <v>572.74</v>
      </c>
      <c r="R73" s="23">
        <f t="shared" si="2"/>
        <v>53264.82</v>
      </c>
      <c r="S73" s="25"/>
    </row>
    <row r="74" spans="1:20" ht="25.5">
      <c r="A74" t="s">
        <v>17</v>
      </c>
      <c r="B74">
        <v>0</v>
      </c>
      <c r="C74">
        <v>1</v>
      </c>
      <c r="D74">
        <v>3</v>
      </c>
      <c r="E74">
        <v>0</v>
      </c>
      <c r="F74">
        <v>0</v>
      </c>
      <c r="G74">
        <v>9</v>
      </c>
      <c r="H74">
        <v>0</v>
      </c>
      <c r="I74">
        <v>0</v>
      </c>
      <c r="J74" s="9" t="s">
        <v>18</v>
      </c>
      <c r="K74" s="10" t="s">
        <v>254</v>
      </c>
      <c r="L74" s="11" t="s">
        <v>46</v>
      </c>
      <c r="M74" s="12" t="s">
        <v>255</v>
      </c>
      <c r="N74" s="12" t="s">
        <v>31</v>
      </c>
      <c r="O74" s="13" t="s">
        <v>32</v>
      </c>
      <c r="P74" s="14">
        <v>40</v>
      </c>
      <c r="Q74" s="22">
        <v>345.33</v>
      </c>
      <c r="R74" s="23">
        <f t="shared" si="2"/>
        <v>13813.199999999999</v>
      </c>
      <c r="S74" s="25"/>
    </row>
    <row r="75" spans="1:20" ht="25.5">
      <c r="A75" t="s">
        <v>17</v>
      </c>
      <c r="B75">
        <v>0</v>
      </c>
      <c r="C75">
        <v>1</v>
      </c>
      <c r="D75">
        <v>3</v>
      </c>
      <c r="E75">
        <v>0</v>
      </c>
      <c r="F75">
        <v>0</v>
      </c>
      <c r="G75">
        <v>10</v>
      </c>
      <c r="H75">
        <v>0</v>
      </c>
      <c r="I75">
        <v>0</v>
      </c>
      <c r="J75" s="9" t="s">
        <v>18</v>
      </c>
      <c r="K75" s="10" t="s">
        <v>256</v>
      </c>
      <c r="L75" s="11" t="s">
        <v>108</v>
      </c>
      <c r="M75" s="12" t="s">
        <v>257</v>
      </c>
      <c r="N75" s="12" t="s">
        <v>31</v>
      </c>
      <c r="O75" s="13" t="s">
        <v>32</v>
      </c>
      <c r="P75" s="14">
        <v>40</v>
      </c>
      <c r="Q75" s="22">
        <v>345.36</v>
      </c>
      <c r="R75" s="23">
        <f t="shared" si="2"/>
        <v>13814.400000000001</v>
      </c>
      <c r="S75" s="25"/>
    </row>
    <row r="76" spans="1:20" ht="25.5">
      <c r="A76" t="s">
        <v>17</v>
      </c>
      <c r="B76">
        <v>0</v>
      </c>
      <c r="C76">
        <v>1</v>
      </c>
      <c r="D76">
        <v>3</v>
      </c>
      <c r="E76">
        <v>0</v>
      </c>
      <c r="F76">
        <v>0</v>
      </c>
      <c r="G76">
        <v>11</v>
      </c>
      <c r="H76">
        <v>0</v>
      </c>
      <c r="I76">
        <v>0</v>
      </c>
      <c r="J76" s="9" t="s">
        <v>18</v>
      </c>
      <c r="K76" s="10" t="s">
        <v>258</v>
      </c>
      <c r="L76" s="11" t="s">
        <v>259</v>
      </c>
      <c r="M76" s="12" t="s">
        <v>260</v>
      </c>
      <c r="N76" s="12" t="s">
        <v>261</v>
      </c>
      <c r="O76" s="13" t="s">
        <v>32</v>
      </c>
      <c r="P76" s="14">
        <v>12</v>
      </c>
      <c r="Q76" s="22">
        <v>2765.75</v>
      </c>
      <c r="R76" s="23">
        <f t="shared" si="2"/>
        <v>33189</v>
      </c>
      <c r="S76" s="25"/>
    </row>
    <row r="77" spans="1:20" ht="25.5">
      <c r="A77" t="s">
        <v>17</v>
      </c>
      <c r="B77">
        <v>0</v>
      </c>
      <c r="C77">
        <v>1</v>
      </c>
      <c r="D77">
        <v>3</v>
      </c>
      <c r="E77">
        <v>0</v>
      </c>
      <c r="F77">
        <v>0</v>
      </c>
      <c r="G77">
        <v>12</v>
      </c>
      <c r="H77">
        <v>0</v>
      </c>
      <c r="I77">
        <v>0</v>
      </c>
      <c r="J77" s="9" t="s">
        <v>18</v>
      </c>
      <c r="K77" s="10" t="s">
        <v>262</v>
      </c>
      <c r="L77" s="11" t="s">
        <v>263</v>
      </c>
      <c r="M77" s="12" t="s">
        <v>264</v>
      </c>
      <c r="N77" s="12" t="s">
        <v>265</v>
      </c>
      <c r="O77" s="13" t="s">
        <v>32</v>
      </c>
      <c r="P77" s="14">
        <v>8</v>
      </c>
      <c r="Q77" s="22">
        <v>494.25</v>
      </c>
      <c r="R77" s="23">
        <f t="shared" si="2"/>
        <v>3954</v>
      </c>
      <c r="S77" s="25"/>
    </row>
    <row r="78" spans="1:20" ht="25.5">
      <c r="A78" t="s">
        <v>17</v>
      </c>
      <c r="B78">
        <v>0</v>
      </c>
      <c r="C78">
        <v>1</v>
      </c>
      <c r="D78">
        <v>3</v>
      </c>
      <c r="E78">
        <v>0</v>
      </c>
      <c r="F78">
        <v>0</v>
      </c>
      <c r="G78">
        <v>13</v>
      </c>
      <c r="H78">
        <v>0</v>
      </c>
      <c r="I78">
        <v>0</v>
      </c>
      <c r="J78" s="9" t="s">
        <v>18</v>
      </c>
      <c r="K78" s="10" t="s">
        <v>266</v>
      </c>
      <c r="L78" s="11" t="s">
        <v>114</v>
      </c>
      <c r="M78" s="12" t="s">
        <v>255</v>
      </c>
      <c r="N78" s="12" t="s">
        <v>31</v>
      </c>
      <c r="O78" s="13" t="s">
        <v>32</v>
      </c>
      <c r="P78" s="14">
        <v>12</v>
      </c>
      <c r="Q78" s="22">
        <v>345.33</v>
      </c>
      <c r="R78" s="23">
        <f t="shared" si="2"/>
        <v>4143.96</v>
      </c>
      <c r="S78" s="25"/>
    </row>
    <row r="79" spans="1:20" ht="25.5">
      <c r="A79" t="s">
        <v>17</v>
      </c>
      <c r="B79">
        <v>0</v>
      </c>
      <c r="C79">
        <v>1</v>
      </c>
      <c r="D79">
        <v>3</v>
      </c>
      <c r="E79">
        <v>0</v>
      </c>
      <c r="F79">
        <v>0</v>
      </c>
      <c r="G79">
        <v>17</v>
      </c>
      <c r="H79">
        <v>0</v>
      </c>
      <c r="I79">
        <v>0</v>
      </c>
      <c r="J79" s="9" t="s">
        <v>18</v>
      </c>
      <c r="K79" s="10" t="s">
        <v>267</v>
      </c>
      <c r="L79" s="11" t="s">
        <v>55</v>
      </c>
      <c r="M79" s="12" t="s">
        <v>268</v>
      </c>
      <c r="N79" s="12" t="s">
        <v>120</v>
      </c>
      <c r="O79" s="13" t="s">
        <v>32</v>
      </c>
      <c r="P79" s="14">
        <v>3</v>
      </c>
      <c r="Q79" s="22">
        <v>3971.81</v>
      </c>
      <c r="R79" s="23">
        <f t="shared" si="2"/>
        <v>11915.43</v>
      </c>
      <c r="S79" s="26"/>
      <c r="T79" t="s">
        <v>269</v>
      </c>
    </row>
    <row r="80" spans="1:20" ht="38.25">
      <c r="A80" t="s">
        <v>17</v>
      </c>
      <c r="B80">
        <v>0</v>
      </c>
      <c r="C80">
        <v>1</v>
      </c>
      <c r="D80">
        <v>3</v>
      </c>
      <c r="E80">
        <v>0</v>
      </c>
      <c r="F80">
        <v>0</v>
      </c>
      <c r="G80">
        <v>18</v>
      </c>
      <c r="H80">
        <v>0</v>
      </c>
      <c r="I80">
        <v>0</v>
      </c>
      <c r="J80" s="9" t="s">
        <v>18</v>
      </c>
      <c r="K80" s="10" t="s">
        <v>270</v>
      </c>
      <c r="L80" s="11" t="s">
        <v>60</v>
      </c>
      <c r="M80" s="12" t="s">
        <v>271</v>
      </c>
      <c r="N80" s="12" t="s">
        <v>161</v>
      </c>
      <c r="O80" s="13" t="s">
        <v>32</v>
      </c>
      <c r="P80" s="14">
        <v>32</v>
      </c>
      <c r="Q80" s="22">
        <v>2633.38</v>
      </c>
      <c r="R80" s="23">
        <f t="shared" si="2"/>
        <v>84268.160000000003</v>
      </c>
      <c r="S80" s="26"/>
      <c r="T80" t="s">
        <v>58</v>
      </c>
    </row>
    <row r="81" spans="1:20" ht="25.5">
      <c r="A81" t="s">
        <v>17</v>
      </c>
      <c r="B81">
        <v>0</v>
      </c>
      <c r="C81">
        <v>1</v>
      </c>
      <c r="D81">
        <v>3</v>
      </c>
      <c r="E81">
        <v>0</v>
      </c>
      <c r="F81">
        <v>0</v>
      </c>
      <c r="G81">
        <v>19</v>
      </c>
      <c r="H81">
        <v>0</v>
      </c>
      <c r="I81">
        <v>0</v>
      </c>
      <c r="J81" s="9" t="s">
        <v>18</v>
      </c>
      <c r="K81" s="10" t="s">
        <v>272</v>
      </c>
      <c r="L81" s="11" t="s">
        <v>64</v>
      </c>
      <c r="M81" s="12" t="s">
        <v>273</v>
      </c>
      <c r="N81" s="12" t="s">
        <v>134</v>
      </c>
      <c r="O81" s="13" t="s">
        <v>32</v>
      </c>
      <c r="P81" s="14">
        <v>1</v>
      </c>
      <c r="Q81" s="22">
        <v>2631.38</v>
      </c>
      <c r="R81" s="23">
        <f t="shared" si="2"/>
        <v>2631.38</v>
      </c>
      <c r="S81" s="25"/>
    </row>
    <row r="82" spans="1:20" ht="25.5">
      <c r="A82" t="s">
        <v>17</v>
      </c>
      <c r="B82">
        <v>0</v>
      </c>
      <c r="C82">
        <v>1</v>
      </c>
      <c r="D82">
        <v>3</v>
      </c>
      <c r="E82">
        <v>0</v>
      </c>
      <c r="F82">
        <v>0</v>
      </c>
      <c r="G82">
        <v>20</v>
      </c>
      <c r="H82">
        <v>0</v>
      </c>
      <c r="I82">
        <v>0</v>
      </c>
      <c r="J82" s="9" t="s">
        <v>18</v>
      </c>
      <c r="K82" s="10" t="s">
        <v>274</v>
      </c>
      <c r="L82" s="11" t="s">
        <v>68</v>
      </c>
      <c r="M82" s="12" t="s">
        <v>275</v>
      </c>
      <c r="N82" s="12" t="s">
        <v>131</v>
      </c>
      <c r="O82" s="13" t="s">
        <v>32</v>
      </c>
      <c r="P82" s="14">
        <v>1</v>
      </c>
      <c r="Q82" s="22">
        <v>2274.94</v>
      </c>
      <c r="R82" s="23">
        <f t="shared" si="2"/>
        <v>2274.94</v>
      </c>
      <c r="S82" s="26"/>
      <c r="T82" t="s">
        <v>276</v>
      </c>
    </row>
    <row r="83" spans="1:20" ht="25.5">
      <c r="A83" t="s">
        <v>17</v>
      </c>
      <c r="B83">
        <v>0</v>
      </c>
      <c r="C83">
        <v>1</v>
      </c>
      <c r="D83">
        <v>3</v>
      </c>
      <c r="E83">
        <v>0</v>
      </c>
      <c r="F83">
        <v>0</v>
      </c>
      <c r="G83">
        <v>21</v>
      </c>
      <c r="H83">
        <v>0</v>
      </c>
      <c r="I83">
        <v>0</v>
      </c>
      <c r="J83" s="9" t="s">
        <v>18</v>
      </c>
      <c r="K83" s="10" t="s">
        <v>277</v>
      </c>
      <c r="L83" s="11" t="s">
        <v>72</v>
      </c>
      <c r="M83" s="12" t="s">
        <v>278</v>
      </c>
      <c r="N83" s="12" t="s">
        <v>279</v>
      </c>
      <c r="O83" s="13" t="s">
        <v>32</v>
      </c>
      <c r="P83" s="14">
        <v>1</v>
      </c>
      <c r="Q83" s="22">
        <v>2461.98</v>
      </c>
      <c r="R83" s="23">
        <f t="shared" si="2"/>
        <v>2461.98</v>
      </c>
      <c r="S83" s="25"/>
    </row>
    <row r="84" spans="1:20" ht="38.25">
      <c r="A84" t="s">
        <v>17</v>
      </c>
      <c r="B84">
        <v>0</v>
      </c>
      <c r="C84">
        <v>1</v>
      </c>
      <c r="D84">
        <v>3</v>
      </c>
      <c r="E84">
        <v>0</v>
      </c>
      <c r="F84">
        <v>0</v>
      </c>
      <c r="G84">
        <v>22</v>
      </c>
      <c r="H84">
        <v>0</v>
      </c>
      <c r="I84">
        <v>0</v>
      </c>
      <c r="J84" s="9" t="s">
        <v>18</v>
      </c>
      <c r="K84" s="10" t="s">
        <v>280</v>
      </c>
      <c r="L84" s="11" t="s">
        <v>146</v>
      </c>
      <c r="M84" s="12" t="s">
        <v>281</v>
      </c>
      <c r="N84" s="12" t="s">
        <v>161</v>
      </c>
      <c r="O84" s="13" t="s">
        <v>32</v>
      </c>
      <c r="P84" s="14">
        <v>8</v>
      </c>
      <c r="Q84" s="22">
        <v>2633.38</v>
      </c>
      <c r="R84" s="23">
        <f t="shared" si="2"/>
        <v>21067.040000000001</v>
      </c>
      <c r="S84" s="26"/>
      <c r="T84" t="s">
        <v>58</v>
      </c>
    </row>
    <row r="85" spans="1:20" ht="25.5">
      <c r="A85" t="s">
        <v>17</v>
      </c>
      <c r="B85">
        <v>0</v>
      </c>
      <c r="C85">
        <v>1</v>
      </c>
      <c r="D85">
        <v>3</v>
      </c>
      <c r="E85">
        <v>0</v>
      </c>
      <c r="F85">
        <v>0</v>
      </c>
      <c r="G85">
        <v>23</v>
      </c>
      <c r="H85">
        <v>0</v>
      </c>
      <c r="I85">
        <v>0</v>
      </c>
      <c r="J85" s="9" t="s">
        <v>18</v>
      </c>
      <c r="K85" s="10" t="s">
        <v>282</v>
      </c>
      <c r="L85" s="11" t="s">
        <v>150</v>
      </c>
      <c r="M85" s="12" t="s">
        <v>283</v>
      </c>
      <c r="N85" s="12" t="s">
        <v>284</v>
      </c>
      <c r="O85" s="13" t="s">
        <v>32</v>
      </c>
      <c r="P85" s="14">
        <v>1</v>
      </c>
      <c r="Q85" s="22">
        <v>2824.01</v>
      </c>
      <c r="R85" s="23">
        <f t="shared" si="2"/>
        <v>2824.01</v>
      </c>
      <c r="S85" s="25"/>
    </row>
    <row r="86" spans="1:20" ht="38.25">
      <c r="A86" t="s">
        <v>17</v>
      </c>
      <c r="B86">
        <v>0</v>
      </c>
      <c r="C86">
        <v>1</v>
      </c>
      <c r="D86">
        <v>3</v>
      </c>
      <c r="E86">
        <v>0</v>
      </c>
      <c r="F86">
        <v>0</v>
      </c>
      <c r="G86">
        <v>24</v>
      </c>
      <c r="H86">
        <v>0</v>
      </c>
      <c r="I86">
        <v>0</v>
      </c>
      <c r="J86" s="9" t="s">
        <v>18</v>
      </c>
      <c r="K86" s="10" t="s">
        <v>285</v>
      </c>
      <c r="L86" s="11" t="s">
        <v>153</v>
      </c>
      <c r="M86" s="12" t="s">
        <v>286</v>
      </c>
      <c r="N86" s="12" t="s">
        <v>287</v>
      </c>
      <c r="O86" s="13" t="s">
        <v>32</v>
      </c>
      <c r="P86" s="14">
        <v>4</v>
      </c>
      <c r="Q86" s="22">
        <f>5153*0.55</f>
        <v>2834.15</v>
      </c>
      <c r="R86" s="23">
        <f t="shared" si="2"/>
        <v>11336.6</v>
      </c>
      <c r="S86" s="26"/>
      <c r="T86" t="s">
        <v>288</v>
      </c>
    </row>
    <row r="87" spans="1:20" ht="25.5">
      <c r="A87" t="s">
        <v>17</v>
      </c>
      <c r="B87">
        <v>0</v>
      </c>
      <c r="C87">
        <v>1</v>
      </c>
      <c r="D87">
        <v>3</v>
      </c>
      <c r="E87">
        <v>0</v>
      </c>
      <c r="F87">
        <v>0</v>
      </c>
      <c r="G87">
        <v>25</v>
      </c>
      <c r="H87">
        <v>0</v>
      </c>
      <c r="I87">
        <v>0</v>
      </c>
      <c r="J87" s="9" t="s">
        <v>18</v>
      </c>
      <c r="K87" s="10" t="s">
        <v>289</v>
      </c>
      <c r="L87" s="11" t="s">
        <v>155</v>
      </c>
      <c r="M87" s="12" t="s">
        <v>290</v>
      </c>
      <c r="N87" s="12" t="s">
        <v>62</v>
      </c>
      <c r="O87" s="13" t="s">
        <v>32</v>
      </c>
      <c r="P87" s="14">
        <v>3</v>
      </c>
      <c r="Q87" s="22">
        <v>2347.7399999999998</v>
      </c>
      <c r="R87" s="23">
        <f t="shared" si="2"/>
        <v>7043.2199999999993</v>
      </c>
      <c r="S87" s="25"/>
    </row>
    <row r="88" spans="1:20" ht="25.5">
      <c r="A88" t="s">
        <v>17</v>
      </c>
      <c r="B88">
        <v>0</v>
      </c>
      <c r="C88">
        <v>1</v>
      </c>
      <c r="D88">
        <v>3</v>
      </c>
      <c r="E88">
        <v>0</v>
      </c>
      <c r="F88">
        <v>0</v>
      </c>
      <c r="G88">
        <v>26</v>
      </c>
      <c r="H88">
        <v>0</v>
      </c>
      <c r="I88">
        <v>0</v>
      </c>
      <c r="J88" s="9" t="s">
        <v>18</v>
      </c>
      <c r="K88" s="10" t="s">
        <v>291</v>
      </c>
      <c r="L88" s="11" t="s">
        <v>159</v>
      </c>
      <c r="M88" s="12" t="s">
        <v>290</v>
      </c>
      <c r="N88" s="12" t="s">
        <v>62</v>
      </c>
      <c r="O88" s="13" t="s">
        <v>32</v>
      </c>
      <c r="P88" s="14">
        <v>2</v>
      </c>
      <c r="Q88" s="22">
        <v>2347.7399999999998</v>
      </c>
      <c r="R88" s="23">
        <f t="shared" si="2"/>
        <v>4695.4799999999996</v>
      </c>
      <c r="S88" s="25"/>
    </row>
    <row r="89" spans="1:20" ht="38.25">
      <c r="A89" t="s">
        <v>17</v>
      </c>
      <c r="B89">
        <v>0</v>
      </c>
      <c r="C89">
        <v>1</v>
      </c>
      <c r="D89">
        <v>3</v>
      </c>
      <c r="E89">
        <v>0</v>
      </c>
      <c r="F89">
        <v>0</v>
      </c>
      <c r="G89">
        <v>27</v>
      </c>
      <c r="H89">
        <v>0</v>
      </c>
      <c r="I89">
        <v>0</v>
      </c>
      <c r="J89" s="9" t="s">
        <v>18</v>
      </c>
      <c r="K89" s="10" t="s">
        <v>292</v>
      </c>
      <c r="L89" s="11" t="s">
        <v>163</v>
      </c>
      <c r="M89" s="12" t="s">
        <v>65</v>
      </c>
      <c r="N89" s="12" t="s">
        <v>66</v>
      </c>
      <c r="O89" s="13" t="s">
        <v>32</v>
      </c>
      <c r="P89" s="14">
        <v>4</v>
      </c>
      <c r="Q89" s="22">
        <v>1169.03</v>
      </c>
      <c r="R89" s="23">
        <f t="shared" si="2"/>
        <v>4676.12</v>
      </c>
      <c r="S89" s="25"/>
    </row>
    <row r="90" spans="1:20" ht="25.5">
      <c r="A90" t="s">
        <v>17</v>
      </c>
      <c r="B90">
        <v>0</v>
      </c>
      <c r="C90">
        <v>1</v>
      </c>
      <c r="D90">
        <v>3</v>
      </c>
      <c r="E90">
        <v>0</v>
      </c>
      <c r="F90">
        <v>0</v>
      </c>
      <c r="G90">
        <v>29</v>
      </c>
      <c r="H90">
        <v>0</v>
      </c>
      <c r="I90">
        <v>0</v>
      </c>
      <c r="J90" s="9" t="s">
        <v>18</v>
      </c>
      <c r="K90" s="10" t="s">
        <v>293</v>
      </c>
      <c r="L90" s="11" t="s">
        <v>294</v>
      </c>
      <c r="M90" s="12" t="s">
        <v>295</v>
      </c>
      <c r="N90" s="12" t="s">
        <v>198</v>
      </c>
      <c r="O90" s="13" t="s">
        <v>32</v>
      </c>
      <c r="P90" s="14">
        <v>9</v>
      </c>
      <c r="Q90" s="22">
        <v>156.29</v>
      </c>
      <c r="R90" s="23">
        <f t="shared" ref="R90:R107" si="3">P90*Q90</f>
        <v>1406.61</v>
      </c>
      <c r="S90" s="25"/>
    </row>
    <row r="91" spans="1:20" ht="25.5">
      <c r="A91" t="s">
        <v>17</v>
      </c>
      <c r="B91">
        <v>0</v>
      </c>
      <c r="C91">
        <v>1</v>
      </c>
      <c r="D91">
        <v>3</v>
      </c>
      <c r="E91">
        <v>0</v>
      </c>
      <c r="F91">
        <v>0</v>
      </c>
      <c r="G91">
        <v>30</v>
      </c>
      <c r="H91">
        <v>0</v>
      </c>
      <c r="I91">
        <v>0</v>
      </c>
      <c r="J91" s="9" t="s">
        <v>18</v>
      </c>
      <c r="K91" s="10" t="s">
        <v>296</v>
      </c>
      <c r="L91" s="11" t="s">
        <v>297</v>
      </c>
      <c r="M91" s="12" t="s">
        <v>204</v>
      </c>
      <c r="N91" s="12" t="s">
        <v>198</v>
      </c>
      <c r="O91" s="13" t="s">
        <v>32</v>
      </c>
      <c r="P91" s="14">
        <v>9</v>
      </c>
      <c r="Q91" s="22">
        <v>156.29</v>
      </c>
      <c r="R91" s="23">
        <f t="shared" si="3"/>
        <v>1406.61</v>
      </c>
      <c r="S91" s="25"/>
    </row>
    <row r="92" spans="1:20" ht="25.5">
      <c r="A92" t="s">
        <v>17</v>
      </c>
      <c r="B92">
        <v>0</v>
      </c>
      <c r="C92">
        <v>1</v>
      </c>
      <c r="D92">
        <v>3</v>
      </c>
      <c r="E92">
        <v>0</v>
      </c>
      <c r="F92">
        <v>0</v>
      </c>
      <c r="G92">
        <v>31</v>
      </c>
      <c r="H92">
        <v>0</v>
      </c>
      <c r="I92">
        <v>0</v>
      </c>
      <c r="J92" s="9" t="s">
        <v>18</v>
      </c>
      <c r="K92" s="10" t="s">
        <v>298</v>
      </c>
      <c r="L92" s="11" t="s">
        <v>174</v>
      </c>
      <c r="M92" s="12" t="s">
        <v>197</v>
      </c>
      <c r="N92" s="12" t="s">
        <v>198</v>
      </c>
      <c r="O92" s="13" t="s">
        <v>32</v>
      </c>
      <c r="P92" s="14">
        <v>17</v>
      </c>
      <c r="Q92" s="22">
        <v>156.29</v>
      </c>
      <c r="R92" s="23">
        <f t="shared" si="3"/>
        <v>2656.93</v>
      </c>
      <c r="S92" s="25"/>
    </row>
    <row r="93" spans="1:20" ht="51">
      <c r="A93" t="s">
        <v>17</v>
      </c>
      <c r="B93">
        <v>0</v>
      </c>
      <c r="C93">
        <v>1</v>
      </c>
      <c r="D93">
        <v>3</v>
      </c>
      <c r="E93">
        <v>0</v>
      </c>
      <c r="F93">
        <v>0</v>
      </c>
      <c r="G93">
        <v>32</v>
      </c>
      <c r="H93">
        <v>0</v>
      </c>
      <c r="I93">
        <v>0</v>
      </c>
      <c r="J93" s="9" t="s">
        <v>18</v>
      </c>
      <c r="K93" s="10" t="s">
        <v>299</v>
      </c>
      <c r="L93" s="11" t="s">
        <v>178</v>
      </c>
      <c r="M93" s="12" t="s">
        <v>69</v>
      </c>
      <c r="N93" s="12" t="s">
        <v>70</v>
      </c>
      <c r="O93" s="13" t="s">
        <v>32</v>
      </c>
      <c r="P93" s="14">
        <v>13</v>
      </c>
      <c r="Q93" s="22">
        <v>113.13</v>
      </c>
      <c r="R93" s="23">
        <f t="shared" si="3"/>
        <v>1470.69</v>
      </c>
      <c r="S93" s="26"/>
      <c r="T93" t="s">
        <v>269</v>
      </c>
    </row>
    <row r="94" spans="1:20" ht="25.5">
      <c r="A94" t="s">
        <v>17</v>
      </c>
      <c r="B94">
        <v>0</v>
      </c>
      <c r="C94">
        <v>1</v>
      </c>
      <c r="D94">
        <v>3</v>
      </c>
      <c r="E94">
        <v>0</v>
      </c>
      <c r="F94">
        <v>0</v>
      </c>
      <c r="G94">
        <v>33</v>
      </c>
      <c r="H94">
        <v>0</v>
      </c>
      <c r="I94">
        <v>0</v>
      </c>
      <c r="J94" s="9" t="s">
        <v>18</v>
      </c>
      <c r="K94" s="10" t="s">
        <v>300</v>
      </c>
      <c r="L94" s="11" t="s">
        <v>183</v>
      </c>
      <c r="M94" s="12" t="s">
        <v>301</v>
      </c>
      <c r="N94" s="12" t="s">
        <v>131</v>
      </c>
      <c r="O94" s="13" t="s">
        <v>32</v>
      </c>
      <c r="P94" s="14">
        <v>1</v>
      </c>
      <c r="Q94" s="22">
        <v>2274.94</v>
      </c>
      <c r="R94" s="23">
        <f t="shared" si="3"/>
        <v>2274.94</v>
      </c>
      <c r="S94" s="26"/>
      <c r="T94" t="s">
        <v>302</v>
      </c>
    </row>
    <row r="95" spans="1:20" ht="25.5">
      <c r="A95" t="s">
        <v>17</v>
      </c>
      <c r="B95">
        <v>0</v>
      </c>
      <c r="C95">
        <v>1</v>
      </c>
      <c r="D95">
        <v>3</v>
      </c>
      <c r="E95">
        <v>0</v>
      </c>
      <c r="F95">
        <v>0</v>
      </c>
      <c r="G95">
        <v>34</v>
      </c>
      <c r="H95">
        <v>0</v>
      </c>
      <c r="I95">
        <v>0</v>
      </c>
      <c r="J95" s="9" t="s">
        <v>18</v>
      </c>
      <c r="K95" s="10" t="s">
        <v>303</v>
      </c>
      <c r="L95" s="11" t="s">
        <v>186</v>
      </c>
      <c r="M95" s="12" t="s">
        <v>304</v>
      </c>
      <c r="N95" s="12" t="s">
        <v>305</v>
      </c>
      <c r="O95" s="13" t="s">
        <v>32</v>
      </c>
      <c r="P95" s="14">
        <v>4</v>
      </c>
      <c r="Q95" s="22">
        <v>304.91000000000003</v>
      </c>
      <c r="R95" s="23">
        <f t="shared" si="3"/>
        <v>1219.6400000000001</v>
      </c>
      <c r="S95" s="25"/>
    </row>
    <row r="96" spans="1:20" ht="25.5">
      <c r="A96" t="s">
        <v>17</v>
      </c>
      <c r="B96">
        <v>0</v>
      </c>
      <c r="C96">
        <v>1</v>
      </c>
      <c r="D96">
        <v>3</v>
      </c>
      <c r="E96">
        <v>0</v>
      </c>
      <c r="F96">
        <v>0</v>
      </c>
      <c r="G96">
        <v>35</v>
      </c>
      <c r="H96">
        <v>0</v>
      </c>
      <c r="I96">
        <v>0</v>
      </c>
      <c r="J96" s="9" t="s">
        <v>18</v>
      </c>
      <c r="K96" s="10" t="s">
        <v>306</v>
      </c>
      <c r="L96" s="11" t="s">
        <v>191</v>
      </c>
      <c r="M96" s="12" t="s">
        <v>179</v>
      </c>
      <c r="N96" s="12" t="s">
        <v>180</v>
      </c>
      <c r="O96" s="13" t="s">
        <v>32</v>
      </c>
      <c r="P96" s="14">
        <v>8</v>
      </c>
      <c r="Q96" s="22">
        <v>1071.2</v>
      </c>
      <c r="R96" s="23">
        <f t="shared" si="3"/>
        <v>8569.6</v>
      </c>
      <c r="S96" s="26"/>
      <c r="T96" t="s">
        <v>181</v>
      </c>
    </row>
    <row r="97" spans="1:20" ht="25.5">
      <c r="A97" t="s">
        <v>17</v>
      </c>
      <c r="B97">
        <v>0</v>
      </c>
      <c r="C97">
        <v>1</v>
      </c>
      <c r="D97">
        <v>3</v>
      </c>
      <c r="E97">
        <v>0</v>
      </c>
      <c r="F97">
        <v>0</v>
      </c>
      <c r="G97">
        <v>36</v>
      </c>
      <c r="H97">
        <v>0</v>
      </c>
      <c r="I97">
        <v>0</v>
      </c>
      <c r="J97" s="9" t="s">
        <v>18</v>
      </c>
      <c r="K97" s="10" t="s">
        <v>307</v>
      </c>
      <c r="L97" s="11" t="s">
        <v>308</v>
      </c>
      <c r="M97" s="12" t="s">
        <v>309</v>
      </c>
      <c r="N97" s="12" t="s">
        <v>310</v>
      </c>
      <c r="O97" s="13" t="s">
        <v>32</v>
      </c>
      <c r="P97" s="14">
        <v>1</v>
      </c>
      <c r="Q97" s="22">
        <v>1157.2</v>
      </c>
      <c r="R97" s="23">
        <f t="shared" si="3"/>
        <v>1157.2</v>
      </c>
      <c r="S97" s="25"/>
    </row>
    <row r="98" spans="1:20" ht="25.5">
      <c r="J98" s="9" t="s">
        <v>18</v>
      </c>
      <c r="K98" s="10" t="s">
        <v>311</v>
      </c>
      <c r="L98" s="11" t="s">
        <v>196</v>
      </c>
      <c r="M98" s="12" t="s">
        <v>312</v>
      </c>
      <c r="N98" s="12" t="s">
        <v>265</v>
      </c>
      <c r="O98" s="13" t="s">
        <v>32</v>
      </c>
      <c r="P98" s="14">
        <v>3</v>
      </c>
      <c r="Q98" s="22">
        <v>403.14</v>
      </c>
      <c r="R98" s="23">
        <f t="shared" si="3"/>
        <v>1209.42</v>
      </c>
      <c r="S98" s="31"/>
      <c r="T98" t="s">
        <v>313</v>
      </c>
    </row>
    <row r="99" spans="1:20" ht="25.5">
      <c r="J99" s="9" t="s">
        <v>18</v>
      </c>
      <c r="K99" s="10" t="s">
        <v>314</v>
      </c>
      <c r="L99" s="11" t="s">
        <v>200</v>
      </c>
      <c r="M99" s="12" t="s">
        <v>151</v>
      </c>
      <c r="N99" s="12" t="s">
        <v>123</v>
      </c>
      <c r="O99" s="13" t="s">
        <v>32</v>
      </c>
      <c r="P99" s="14">
        <v>4</v>
      </c>
      <c r="Q99" s="22">
        <v>403.14</v>
      </c>
      <c r="R99" s="23">
        <f t="shared" si="3"/>
        <v>1612.56</v>
      </c>
      <c r="S99" s="31"/>
      <c r="T99" t="s">
        <v>315</v>
      </c>
    </row>
    <row r="100" spans="1:20" ht="38.25">
      <c r="A100" t="s">
        <v>17</v>
      </c>
      <c r="B100">
        <v>0</v>
      </c>
      <c r="C100">
        <v>1</v>
      </c>
      <c r="D100">
        <v>3</v>
      </c>
      <c r="E100">
        <v>0</v>
      </c>
      <c r="F100">
        <v>0</v>
      </c>
      <c r="G100">
        <v>37</v>
      </c>
      <c r="H100">
        <v>0</v>
      </c>
      <c r="I100">
        <v>0</v>
      </c>
      <c r="J100" s="9" t="s">
        <v>18</v>
      </c>
      <c r="K100" s="10" t="s">
        <v>316</v>
      </c>
      <c r="L100" s="11" t="s">
        <v>317</v>
      </c>
      <c r="M100" s="12" t="s">
        <v>318</v>
      </c>
      <c r="N100" s="12" t="s">
        <v>319</v>
      </c>
      <c r="O100" s="13" t="s">
        <v>32</v>
      </c>
      <c r="P100" s="14">
        <v>1</v>
      </c>
      <c r="Q100" s="22">
        <v>5002.34</v>
      </c>
      <c r="R100" s="23">
        <f t="shared" si="3"/>
        <v>5002.34</v>
      </c>
      <c r="S100" s="26"/>
      <c r="T100" t="s">
        <v>320</v>
      </c>
    </row>
    <row r="101" spans="1:20" ht="25.5">
      <c r="A101" t="s">
        <v>17</v>
      </c>
      <c r="B101">
        <v>0</v>
      </c>
      <c r="C101">
        <v>1</v>
      </c>
      <c r="D101">
        <v>3</v>
      </c>
      <c r="E101">
        <v>0</v>
      </c>
      <c r="F101">
        <v>0</v>
      </c>
      <c r="G101">
        <v>38</v>
      </c>
      <c r="H101">
        <v>0</v>
      </c>
      <c r="I101">
        <v>0</v>
      </c>
      <c r="J101" s="9" t="s">
        <v>18</v>
      </c>
      <c r="K101" s="10" t="s">
        <v>321</v>
      </c>
      <c r="L101" s="11" t="s">
        <v>75</v>
      </c>
      <c r="M101" s="12" t="s">
        <v>322</v>
      </c>
      <c r="N101" s="12" t="s">
        <v>323</v>
      </c>
      <c r="O101" s="13" t="s">
        <v>32</v>
      </c>
      <c r="P101" s="14">
        <v>2</v>
      </c>
      <c r="Q101" s="22">
        <v>2273.5300000000002</v>
      </c>
      <c r="R101" s="23">
        <f t="shared" si="3"/>
        <v>4547.0600000000004</v>
      </c>
      <c r="S101" s="25"/>
    </row>
    <row r="102" spans="1:20" ht="25.5">
      <c r="A102" t="s">
        <v>17</v>
      </c>
      <c r="B102">
        <v>0</v>
      </c>
      <c r="C102">
        <v>1</v>
      </c>
      <c r="D102">
        <v>3</v>
      </c>
      <c r="E102">
        <v>0</v>
      </c>
      <c r="F102">
        <v>0</v>
      </c>
      <c r="G102">
        <v>39</v>
      </c>
      <c r="H102">
        <v>0</v>
      </c>
      <c r="I102">
        <v>0</v>
      </c>
      <c r="J102" s="9" t="s">
        <v>18</v>
      </c>
      <c r="K102" s="10" t="s">
        <v>324</v>
      </c>
      <c r="L102" s="11" t="s">
        <v>229</v>
      </c>
      <c r="M102" s="12" t="s">
        <v>325</v>
      </c>
      <c r="N102" s="12" t="s">
        <v>326</v>
      </c>
      <c r="O102" s="13" t="s">
        <v>32</v>
      </c>
      <c r="P102" s="14">
        <v>3</v>
      </c>
      <c r="Q102" s="22">
        <v>1835.21</v>
      </c>
      <c r="R102" s="23">
        <f t="shared" si="3"/>
        <v>5505.63</v>
      </c>
      <c r="S102" s="25"/>
    </row>
    <row r="103" spans="1:20" ht="25.5">
      <c r="A103" t="s">
        <v>17</v>
      </c>
      <c r="B103">
        <v>0</v>
      </c>
      <c r="C103">
        <v>1</v>
      </c>
      <c r="D103">
        <v>3</v>
      </c>
      <c r="E103">
        <v>0</v>
      </c>
      <c r="F103">
        <v>0</v>
      </c>
      <c r="G103">
        <v>40</v>
      </c>
      <c r="H103">
        <v>0</v>
      </c>
      <c r="I103">
        <v>0</v>
      </c>
      <c r="J103" s="9" t="s">
        <v>18</v>
      </c>
      <c r="K103" s="10" t="s">
        <v>327</v>
      </c>
      <c r="L103" s="11" t="s">
        <v>233</v>
      </c>
      <c r="M103" s="12" t="s">
        <v>328</v>
      </c>
      <c r="N103" s="12" t="s">
        <v>329</v>
      </c>
      <c r="O103" s="13" t="s">
        <v>32</v>
      </c>
      <c r="P103" s="14">
        <v>2</v>
      </c>
      <c r="Q103" s="22">
        <v>1933.72</v>
      </c>
      <c r="R103" s="23">
        <f t="shared" si="3"/>
        <v>3867.44</v>
      </c>
      <c r="S103" s="25"/>
    </row>
    <row r="104" spans="1:20" ht="25.5">
      <c r="A104" t="s">
        <v>17</v>
      </c>
      <c r="B104">
        <v>0</v>
      </c>
      <c r="C104">
        <v>1</v>
      </c>
      <c r="D104">
        <v>3</v>
      </c>
      <c r="E104">
        <v>0</v>
      </c>
      <c r="F104">
        <v>0</v>
      </c>
      <c r="G104">
        <v>41</v>
      </c>
      <c r="H104">
        <v>0</v>
      </c>
      <c r="I104">
        <v>0</v>
      </c>
      <c r="J104" s="9" t="s">
        <v>18</v>
      </c>
      <c r="K104" s="10" t="s">
        <v>330</v>
      </c>
      <c r="L104" s="11" t="s">
        <v>331</v>
      </c>
      <c r="M104" s="12" t="s">
        <v>332</v>
      </c>
      <c r="N104" s="12" t="s">
        <v>227</v>
      </c>
      <c r="O104" s="13" t="s">
        <v>32</v>
      </c>
      <c r="P104" s="14">
        <v>2</v>
      </c>
      <c r="Q104" s="22">
        <v>970.18</v>
      </c>
      <c r="R104" s="23">
        <f t="shared" si="3"/>
        <v>1940.36</v>
      </c>
      <c r="S104" s="25"/>
    </row>
    <row r="105" spans="1:20" ht="25.5">
      <c r="A105" t="s">
        <v>17</v>
      </c>
      <c r="B105">
        <v>0</v>
      </c>
      <c r="C105">
        <v>1</v>
      </c>
      <c r="D105">
        <v>3</v>
      </c>
      <c r="E105">
        <v>0</v>
      </c>
      <c r="F105">
        <v>0</v>
      </c>
      <c r="G105">
        <v>42</v>
      </c>
      <c r="H105">
        <v>0</v>
      </c>
      <c r="I105">
        <v>0</v>
      </c>
      <c r="J105" s="9" t="s">
        <v>18</v>
      </c>
      <c r="K105" s="10" t="s">
        <v>333</v>
      </c>
      <c r="L105" s="11" t="s">
        <v>334</v>
      </c>
      <c r="M105" s="12" t="s">
        <v>335</v>
      </c>
      <c r="N105" s="12" t="s">
        <v>227</v>
      </c>
      <c r="O105" s="13" t="s">
        <v>32</v>
      </c>
      <c r="P105" s="14">
        <v>1</v>
      </c>
      <c r="Q105" s="22">
        <v>944.06</v>
      </c>
      <c r="R105" s="23">
        <f t="shared" si="3"/>
        <v>944.06</v>
      </c>
      <c r="S105" s="25"/>
    </row>
    <row r="106" spans="1:20" ht="25.5">
      <c r="A106" t="s">
        <v>17</v>
      </c>
      <c r="B106">
        <v>0</v>
      </c>
      <c r="C106">
        <v>1</v>
      </c>
      <c r="D106">
        <v>3</v>
      </c>
      <c r="E106">
        <v>0</v>
      </c>
      <c r="F106">
        <v>0</v>
      </c>
      <c r="G106">
        <v>43</v>
      </c>
      <c r="H106">
        <v>0</v>
      </c>
      <c r="I106">
        <v>0</v>
      </c>
      <c r="J106" s="9" t="s">
        <v>18</v>
      </c>
      <c r="K106" s="10" t="s">
        <v>336</v>
      </c>
      <c r="L106" s="11" t="s">
        <v>337</v>
      </c>
      <c r="M106" s="12" t="s">
        <v>338</v>
      </c>
      <c r="N106" s="12" t="s">
        <v>77</v>
      </c>
      <c r="O106" s="13" t="s">
        <v>32</v>
      </c>
      <c r="P106" s="14">
        <v>1</v>
      </c>
      <c r="Q106" s="22">
        <v>1736.53</v>
      </c>
      <c r="R106" s="23">
        <f t="shared" si="3"/>
        <v>1736.53</v>
      </c>
      <c r="S106" s="25"/>
    </row>
    <row r="107" spans="1:20" ht="25.5">
      <c r="A107" t="s">
        <v>17</v>
      </c>
      <c r="B107">
        <v>0</v>
      </c>
      <c r="C107">
        <v>1</v>
      </c>
      <c r="D107">
        <v>3</v>
      </c>
      <c r="E107">
        <v>0</v>
      </c>
      <c r="F107">
        <v>0</v>
      </c>
      <c r="G107">
        <v>44</v>
      </c>
      <c r="H107">
        <v>0</v>
      </c>
      <c r="I107">
        <v>0</v>
      </c>
      <c r="J107" s="9" t="s">
        <v>18</v>
      </c>
      <c r="K107" s="10" t="s">
        <v>339</v>
      </c>
      <c r="L107" s="11" t="s">
        <v>340</v>
      </c>
      <c r="M107" s="12" t="s">
        <v>341</v>
      </c>
      <c r="N107" s="12" t="s">
        <v>342</v>
      </c>
      <c r="O107" s="13" t="s">
        <v>32</v>
      </c>
      <c r="P107" s="14">
        <v>1</v>
      </c>
      <c r="Q107" s="22">
        <v>1830.09</v>
      </c>
      <c r="R107" s="23">
        <f t="shared" si="3"/>
        <v>1830.09</v>
      </c>
      <c r="S107" s="25"/>
    </row>
    <row r="108" spans="1:20">
      <c r="A108">
        <v>3</v>
      </c>
      <c r="B108">
        <v>46</v>
      </c>
      <c r="C108">
        <v>1</v>
      </c>
      <c r="D108">
        <v>3</v>
      </c>
      <c r="E108">
        <v>1</v>
      </c>
      <c r="F108">
        <v>0</v>
      </c>
      <c r="G108">
        <v>0</v>
      </c>
      <c r="H108">
        <v>46</v>
      </c>
      <c r="I108" t="e">
        <v>#N/A</v>
      </c>
      <c r="J108" s="9" t="s">
        <v>343</v>
      </c>
      <c r="K108" s="10" t="s">
        <v>344</v>
      </c>
      <c r="L108" s="11"/>
      <c r="M108" s="12" t="s">
        <v>345</v>
      </c>
      <c r="N108" s="12"/>
      <c r="O108" s="13" t="s">
        <v>19</v>
      </c>
      <c r="P108" s="14"/>
      <c r="Q108" s="22">
        <v>0</v>
      </c>
      <c r="R108" s="23">
        <f>SUM(R109:R149)</f>
        <v>546041.35850000009</v>
      </c>
      <c r="S108" s="2"/>
    </row>
    <row r="109" spans="1:20" ht="38.25">
      <c r="A109" t="s">
        <v>17</v>
      </c>
      <c r="B109">
        <v>0</v>
      </c>
      <c r="C109">
        <v>1</v>
      </c>
      <c r="D109">
        <v>3</v>
      </c>
      <c r="E109">
        <v>1</v>
      </c>
      <c r="F109">
        <v>0</v>
      </c>
      <c r="G109">
        <v>1</v>
      </c>
      <c r="H109">
        <v>0</v>
      </c>
      <c r="I109">
        <v>0</v>
      </c>
      <c r="J109" s="9" t="s">
        <v>18</v>
      </c>
      <c r="K109" s="10" t="s">
        <v>346</v>
      </c>
      <c r="L109" s="11" t="s">
        <v>82</v>
      </c>
      <c r="M109" s="12" t="s">
        <v>347</v>
      </c>
      <c r="N109" s="12" t="s">
        <v>40</v>
      </c>
      <c r="O109" s="13" t="s">
        <v>32</v>
      </c>
      <c r="P109" s="14">
        <v>62</v>
      </c>
      <c r="Q109" s="22">
        <v>1342.22</v>
      </c>
      <c r="R109" s="23">
        <f>P109*Q109</f>
        <v>83217.64</v>
      </c>
      <c r="S109" s="26"/>
      <c r="T109" t="s">
        <v>269</v>
      </c>
    </row>
    <row r="110" spans="1:20" ht="25.5">
      <c r="A110" t="s">
        <v>17</v>
      </c>
      <c r="B110">
        <v>0</v>
      </c>
      <c r="C110">
        <v>1</v>
      </c>
      <c r="D110">
        <v>3</v>
      </c>
      <c r="E110">
        <v>1</v>
      </c>
      <c r="F110">
        <v>0</v>
      </c>
      <c r="G110">
        <v>4</v>
      </c>
      <c r="H110">
        <v>0</v>
      </c>
      <c r="I110">
        <v>0</v>
      </c>
      <c r="J110" s="9" t="s">
        <v>18</v>
      </c>
      <c r="K110" s="10" t="s">
        <v>348</v>
      </c>
      <c r="L110" s="11" t="s">
        <v>34</v>
      </c>
      <c r="M110" s="12" t="s">
        <v>349</v>
      </c>
      <c r="N110" s="12" t="s">
        <v>261</v>
      </c>
      <c r="O110" s="13" t="s">
        <v>32</v>
      </c>
      <c r="P110" s="14">
        <v>20</v>
      </c>
      <c r="Q110" s="22">
        <v>2762.83</v>
      </c>
      <c r="R110" s="23">
        <f t="shared" ref="R110:R125" si="4">P110*Q110</f>
        <v>55256.6</v>
      </c>
      <c r="S110" s="26"/>
      <c r="T110" t="s">
        <v>350</v>
      </c>
    </row>
    <row r="111" spans="1:20" ht="25.5">
      <c r="A111" t="s">
        <v>17</v>
      </c>
      <c r="B111">
        <v>0</v>
      </c>
      <c r="C111">
        <v>1</v>
      </c>
      <c r="D111">
        <v>3</v>
      </c>
      <c r="E111">
        <v>1</v>
      </c>
      <c r="F111">
        <v>0</v>
      </c>
      <c r="G111">
        <v>5</v>
      </c>
      <c r="H111">
        <v>0</v>
      </c>
      <c r="I111">
        <v>0</v>
      </c>
      <c r="J111" s="9" t="s">
        <v>18</v>
      </c>
      <c r="K111" s="10" t="s">
        <v>351</v>
      </c>
      <c r="L111" s="11" t="s">
        <v>96</v>
      </c>
      <c r="M111" s="12" t="s">
        <v>352</v>
      </c>
      <c r="N111" s="12" t="s">
        <v>353</v>
      </c>
      <c r="O111" s="13" t="s">
        <v>32</v>
      </c>
      <c r="P111" s="14">
        <v>2</v>
      </c>
      <c r="Q111" s="22">
        <v>2979.42</v>
      </c>
      <c r="R111" s="23">
        <f t="shared" si="4"/>
        <v>5958.84</v>
      </c>
      <c r="S111" s="25"/>
    </row>
    <row r="112" spans="1:20" ht="25.5">
      <c r="A112" t="s">
        <v>17</v>
      </c>
      <c r="B112">
        <v>0</v>
      </c>
      <c r="C112">
        <v>1</v>
      </c>
      <c r="D112">
        <v>3</v>
      </c>
      <c r="E112">
        <v>1</v>
      </c>
      <c r="F112">
        <v>0</v>
      </c>
      <c r="G112">
        <v>6</v>
      </c>
      <c r="H112">
        <v>0</v>
      </c>
      <c r="I112">
        <v>0</v>
      </c>
      <c r="J112" s="9" t="s">
        <v>18</v>
      </c>
      <c r="K112" s="10" t="s">
        <v>354</v>
      </c>
      <c r="L112" s="11" t="s">
        <v>38</v>
      </c>
      <c r="M112" s="12" t="s">
        <v>355</v>
      </c>
      <c r="N112" s="12" t="s">
        <v>353</v>
      </c>
      <c r="O112" s="13" t="s">
        <v>32</v>
      </c>
      <c r="P112" s="14">
        <v>8</v>
      </c>
      <c r="Q112" s="22">
        <v>2979.41</v>
      </c>
      <c r="R112" s="23">
        <f t="shared" si="4"/>
        <v>23835.279999999999</v>
      </c>
      <c r="S112" s="25"/>
    </row>
    <row r="113" spans="1:20" ht="25.5">
      <c r="A113" t="s">
        <v>17</v>
      </c>
      <c r="B113">
        <v>0</v>
      </c>
      <c r="C113">
        <v>1</v>
      </c>
      <c r="D113">
        <v>3</v>
      </c>
      <c r="E113">
        <v>1</v>
      </c>
      <c r="F113">
        <v>0</v>
      </c>
      <c r="G113">
        <v>7</v>
      </c>
      <c r="H113">
        <v>0</v>
      </c>
      <c r="I113">
        <v>0</v>
      </c>
      <c r="J113" s="9" t="s">
        <v>18</v>
      </c>
      <c r="K113" s="10" t="s">
        <v>356</v>
      </c>
      <c r="L113" s="11" t="s">
        <v>42</v>
      </c>
      <c r="M113" s="12" t="s">
        <v>357</v>
      </c>
      <c r="N113" s="12" t="s">
        <v>358</v>
      </c>
      <c r="O113" s="13" t="s">
        <v>32</v>
      </c>
      <c r="P113" s="14">
        <v>2</v>
      </c>
      <c r="Q113" s="22">
        <v>1748.62</v>
      </c>
      <c r="R113" s="23">
        <f t="shared" si="4"/>
        <v>3497.24</v>
      </c>
      <c r="S113" s="25"/>
    </row>
    <row r="114" spans="1:20" ht="38.25">
      <c r="A114" t="s">
        <v>17</v>
      </c>
      <c r="B114">
        <v>0</v>
      </c>
      <c r="C114">
        <v>1</v>
      </c>
      <c r="D114">
        <v>3</v>
      </c>
      <c r="E114">
        <v>1</v>
      </c>
      <c r="F114">
        <v>0</v>
      </c>
      <c r="G114">
        <v>8</v>
      </c>
      <c r="H114">
        <v>0</v>
      </c>
      <c r="I114">
        <v>0</v>
      </c>
      <c r="J114" s="9" t="s">
        <v>18</v>
      </c>
      <c r="K114" s="10" t="s">
        <v>359</v>
      </c>
      <c r="L114" s="11" t="s">
        <v>46</v>
      </c>
      <c r="M114" s="12" t="s">
        <v>360</v>
      </c>
      <c r="N114" s="12" t="s">
        <v>361</v>
      </c>
      <c r="O114" s="13" t="s">
        <v>32</v>
      </c>
      <c r="P114" s="14">
        <v>4</v>
      </c>
      <c r="Q114" s="22">
        <v>1840.77</v>
      </c>
      <c r="R114" s="23">
        <f t="shared" si="4"/>
        <v>7363.08</v>
      </c>
      <c r="S114" s="25"/>
    </row>
    <row r="115" spans="1:20" ht="25.5">
      <c r="A115" t="s">
        <v>17</v>
      </c>
      <c r="B115">
        <v>0</v>
      </c>
      <c r="C115">
        <v>1</v>
      </c>
      <c r="D115">
        <v>3</v>
      </c>
      <c r="E115">
        <v>1</v>
      </c>
      <c r="F115">
        <v>0</v>
      </c>
      <c r="G115">
        <v>9</v>
      </c>
      <c r="H115">
        <v>0</v>
      </c>
      <c r="I115">
        <v>0</v>
      </c>
      <c r="J115" s="9" t="s">
        <v>18</v>
      </c>
      <c r="K115" s="10" t="s">
        <v>362</v>
      </c>
      <c r="L115" s="11" t="s">
        <v>108</v>
      </c>
      <c r="M115" s="12" t="s">
        <v>363</v>
      </c>
      <c r="N115" s="12" t="s">
        <v>353</v>
      </c>
      <c r="O115" s="13" t="s">
        <v>32</v>
      </c>
      <c r="P115" s="14">
        <v>10</v>
      </c>
      <c r="Q115" s="22">
        <v>2830.44</v>
      </c>
      <c r="R115" s="23">
        <f t="shared" si="4"/>
        <v>28304.400000000001</v>
      </c>
      <c r="S115" s="25"/>
    </row>
    <row r="116" spans="1:20" ht="25.5">
      <c r="A116" t="s">
        <v>17</v>
      </c>
      <c r="B116">
        <v>0</v>
      </c>
      <c r="C116">
        <v>1</v>
      </c>
      <c r="D116">
        <v>3</v>
      </c>
      <c r="E116">
        <v>1</v>
      </c>
      <c r="F116">
        <v>0</v>
      </c>
      <c r="G116">
        <v>10</v>
      </c>
      <c r="H116">
        <v>0</v>
      </c>
      <c r="I116">
        <v>0</v>
      </c>
      <c r="J116" s="9" t="s">
        <v>18</v>
      </c>
      <c r="K116" s="10" t="s">
        <v>364</v>
      </c>
      <c r="L116" s="11" t="s">
        <v>259</v>
      </c>
      <c r="M116" s="12" t="s">
        <v>365</v>
      </c>
      <c r="N116" s="12" t="s">
        <v>265</v>
      </c>
      <c r="O116" s="13" t="s">
        <v>32</v>
      </c>
      <c r="P116" s="14">
        <v>8</v>
      </c>
      <c r="Q116" s="22">
        <v>403.14</v>
      </c>
      <c r="R116" s="23">
        <f t="shared" si="4"/>
        <v>3225.12</v>
      </c>
      <c r="S116" s="25"/>
    </row>
    <row r="117" spans="1:20" ht="25.5">
      <c r="A117" t="s">
        <v>17</v>
      </c>
      <c r="B117">
        <v>0</v>
      </c>
      <c r="C117">
        <v>1</v>
      </c>
      <c r="D117">
        <v>3</v>
      </c>
      <c r="E117">
        <v>1</v>
      </c>
      <c r="F117">
        <v>0</v>
      </c>
      <c r="G117">
        <v>11</v>
      </c>
      <c r="H117">
        <v>0</v>
      </c>
      <c r="I117">
        <v>0</v>
      </c>
      <c r="J117" s="9" t="s">
        <v>18</v>
      </c>
      <c r="K117" s="10" t="s">
        <v>366</v>
      </c>
      <c r="L117" s="11" t="s">
        <v>263</v>
      </c>
      <c r="M117" s="12" t="s">
        <v>367</v>
      </c>
      <c r="N117" s="12" t="s">
        <v>368</v>
      </c>
      <c r="O117" s="13" t="s">
        <v>32</v>
      </c>
      <c r="P117" s="14">
        <v>3</v>
      </c>
      <c r="Q117" s="22">
        <v>1457.12</v>
      </c>
      <c r="R117" s="23">
        <f t="shared" si="4"/>
        <v>4371.3599999999997</v>
      </c>
      <c r="S117" s="25"/>
    </row>
    <row r="118" spans="1:20" ht="38.25">
      <c r="A118" t="s">
        <v>17</v>
      </c>
      <c r="B118">
        <v>0</v>
      </c>
      <c r="C118">
        <v>1</v>
      </c>
      <c r="D118">
        <v>3</v>
      </c>
      <c r="E118">
        <v>1</v>
      </c>
      <c r="F118">
        <v>0</v>
      </c>
      <c r="G118">
        <v>12</v>
      </c>
      <c r="H118">
        <v>0</v>
      </c>
      <c r="I118">
        <v>0</v>
      </c>
      <c r="J118" s="9" t="s">
        <v>18</v>
      </c>
      <c r="K118" s="10" t="s">
        <v>369</v>
      </c>
      <c r="L118" s="11" t="s">
        <v>114</v>
      </c>
      <c r="M118" s="12" t="s">
        <v>250</v>
      </c>
      <c r="N118" s="12" t="s">
        <v>48</v>
      </c>
      <c r="O118" s="13" t="s">
        <v>32</v>
      </c>
      <c r="P118" s="14">
        <v>6</v>
      </c>
      <c r="Q118" s="22">
        <v>2102.59</v>
      </c>
      <c r="R118" s="23">
        <f t="shared" si="4"/>
        <v>12615.54</v>
      </c>
      <c r="S118" s="25"/>
    </row>
    <row r="119" spans="1:20" ht="38.25">
      <c r="A119" t="s">
        <v>17</v>
      </c>
      <c r="B119">
        <v>0</v>
      </c>
      <c r="C119">
        <v>1</v>
      </c>
      <c r="D119">
        <v>3</v>
      </c>
      <c r="E119">
        <v>1</v>
      </c>
      <c r="F119">
        <v>0</v>
      </c>
      <c r="G119">
        <v>13</v>
      </c>
      <c r="H119">
        <v>0</v>
      </c>
      <c r="I119">
        <v>0</v>
      </c>
      <c r="J119" s="9" t="s">
        <v>18</v>
      </c>
      <c r="K119" s="10" t="s">
        <v>370</v>
      </c>
      <c r="L119" s="11" t="s">
        <v>118</v>
      </c>
      <c r="M119" s="12" t="s">
        <v>371</v>
      </c>
      <c r="N119" s="12" t="s">
        <v>372</v>
      </c>
      <c r="O119" s="13" t="s">
        <v>32</v>
      </c>
      <c r="P119" s="14">
        <v>1</v>
      </c>
      <c r="Q119" s="22">
        <v>4552.7299999999996</v>
      </c>
      <c r="R119" s="23">
        <f t="shared" si="4"/>
        <v>4552.7299999999996</v>
      </c>
      <c r="S119" s="25"/>
    </row>
    <row r="120" spans="1:20" ht="25.5">
      <c r="A120" t="s">
        <v>17</v>
      </c>
      <c r="B120">
        <v>0</v>
      </c>
      <c r="C120">
        <v>1</v>
      </c>
      <c r="D120">
        <v>3</v>
      </c>
      <c r="E120">
        <v>1</v>
      </c>
      <c r="F120">
        <v>0</v>
      </c>
      <c r="G120">
        <v>14</v>
      </c>
      <c r="H120">
        <v>0</v>
      </c>
      <c r="I120">
        <v>0</v>
      </c>
      <c r="J120" s="9" t="s">
        <v>18</v>
      </c>
      <c r="K120" s="10" t="s">
        <v>373</v>
      </c>
      <c r="L120" s="11" t="s">
        <v>50</v>
      </c>
      <c r="M120" s="12" t="s">
        <v>374</v>
      </c>
      <c r="N120" s="12" t="s">
        <v>375</v>
      </c>
      <c r="O120" s="13" t="s">
        <v>32</v>
      </c>
      <c r="P120" s="14">
        <v>3</v>
      </c>
      <c r="Q120" s="22">
        <v>5397.32</v>
      </c>
      <c r="R120" s="23">
        <f t="shared" si="4"/>
        <v>16191.96</v>
      </c>
      <c r="S120" s="26"/>
      <c r="T120" t="s">
        <v>269</v>
      </c>
    </row>
    <row r="121" spans="1:20" ht="25.5">
      <c r="A121" t="s">
        <v>17</v>
      </c>
      <c r="B121">
        <v>0</v>
      </c>
      <c r="C121">
        <v>1</v>
      </c>
      <c r="D121">
        <v>3</v>
      </c>
      <c r="E121">
        <v>1</v>
      </c>
      <c r="F121">
        <v>0</v>
      </c>
      <c r="G121">
        <v>16</v>
      </c>
      <c r="H121">
        <v>0</v>
      </c>
      <c r="I121">
        <v>0</v>
      </c>
      <c r="J121" s="9" t="s">
        <v>18</v>
      </c>
      <c r="K121" s="10" t="s">
        <v>376</v>
      </c>
      <c r="L121" s="11" t="s">
        <v>55</v>
      </c>
      <c r="M121" s="12" t="s">
        <v>51</v>
      </c>
      <c r="N121" s="12" t="s">
        <v>377</v>
      </c>
      <c r="O121" s="13" t="s">
        <v>32</v>
      </c>
      <c r="P121" s="14">
        <v>2</v>
      </c>
      <c r="Q121" s="22">
        <v>2350.87</v>
      </c>
      <c r="R121" s="23">
        <f t="shared" si="4"/>
        <v>4701.74</v>
      </c>
      <c r="S121" s="25"/>
    </row>
    <row r="122" spans="1:20" ht="38.25">
      <c r="A122" t="s">
        <v>17</v>
      </c>
      <c r="B122">
        <v>0</v>
      </c>
      <c r="C122">
        <v>1</v>
      </c>
      <c r="D122">
        <v>3</v>
      </c>
      <c r="E122">
        <v>1</v>
      </c>
      <c r="F122">
        <v>0</v>
      </c>
      <c r="G122">
        <v>17</v>
      </c>
      <c r="H122">
        <v>0</v>
      </c>
      <c r="I122">
        <v>0</v>
      </c>
      <c r="J122" s="9" t="s">
        <v>18</v>
      </c>
      <c r="K122" s="10" t="s">
        <v>378</v>
      </c>
      <c r="L122" s="11" t="s">
        <v>60</v>
      </c>
      <c r="M122" s="12" t="s">
        <v>379</v>
      </c>
      <c r="N122" s="12" t="s">
        <v>380</v>
      </c>
      <c r="O122" s="13" t="s">
        <v>32</v>
      </c>
      <c r="P122" s="14">
        <v>4</v>
      </c>
      <c r="Q122" s="22">
        <f>5147.55*0.55</f>
        <v>2831.1525000000001</v>
      </c>
      <c r="R122" s="23">
        <f t="shared" si="4"/>
        <v>11324.61</v>
      </c>
      <c r="S122" s="26"/>
      <c r="T122" t="s">
        <v>288</v>
      </c>
    </row>
    <row r="123" spans="1:20" ht="38.25">
      <c r="A123" t="s">
        <v>17</v>
      </c>
      <c r="B123">
        <v>0</v>
      </c>
      <c r="C123">
        <v>1</v>
      </c>
      <c r="D123">
        <v>3</v>
      </c>
      <c r="E123">
        <v>1</v>
      </c>
      <c r="F123">
        <v>0</v>
      </c>
      <c r="G123">
        <v>18</v>
      </c>
      <c r="H123">
        <v>0</v>
      </c>
      <c r="I123">
        <v>0</v>
      </c>
      <c r="J123" s="9" t="s">
        <v>18</v>
      </c>
      <c r="K123" s="10" t="s">
        <v>381</v>
      </c>
      <c r="L123" s="11" t="s">
        <v>64</v>
      </c>
      <c r="M123" s="12" t="s">
        <v>382</v>
      </c>
      <c r="N123" s="12" t="s">
        <v>383</v>
      </c>
      <c r="O123" s="13" t="s">
        <v>32</v>
      </c>
      <c r="P123" s="14">
        <v>25</v>
      </c>
      <c r="Q123" s="22">
        <f>4831.03*0.55</f>
        <v>2657.0664999999999</v>
      </c>
      <c r="R123" s="23">
        <f t="shared" si="4"/>
        <v>66426.662499999991</v>
      </c>
      <c r="S123" s="26"/>
      <c r="T123" t="s">
        <v>288</v>
      </c>
    </row>
    <row r="124" spans="1:20" ht="25.5">
      <c r="A124" t="s">
        <v>17</v>
      </c>
      <c r="B124">
        <v>0</v>
      </c>
      <c r="C124">
        <v>1</v>
      </c>
      <c r="D124">
        <v>3</v>
      </c>
      <c r="E124">
        <v>1</v>
      </c>
      <c r="F124">
        <v>0</v>
      </c>
      <c r="G124">
        <v>20</v>
      </c>
      <c r="H124">
        <v>0</v>
      </c>
      <c r="I124">
        <v>0</v>
      </c>
      <c r="J124" s="9" t="s">
        <v>18</v>
      </c>
      <c r="K124" s="10" t="s">
        <v>384</v>
      </c>
      <c r="L124" s="11" t="s">
        <v>68</v>
      </c>
      <c r="M124" s="12" t="s">
        <v>385</v>
      </c>
      <c r="N124" s="12" t="s">
        <v>386</v>
      </c>
      <c r="O124" s="13" t="s">
        <v>32</v>
      </c>
      <c r="P124" s="14">
        <v>1</v>
      </c>
      <c r="Q124" s="22">
        <v>6784.4</v>
      </c>
      <c r="R124" s="23">
        <f t="shared" si="4"/>
        <v>6784.4</v>
      </c>
      <c r="S124" s="27"/>
    </row>
    <row r="125" spans="1:20" ht="25.5">
      <c r="A125" t="s">
        <v>17</v>
      </c>
      <c r="B125">
        <v>0</v>
      </c>
      <c r="C125">
        <v>1</v>
      </c>
      <c r="D125">
        <v>3</v>
      </c>
      <c r="E125">
        <v>1</v>
      </c>
      <c r="F125">
        <v>0</v>
      </c>
      <c r="G125">
        <v>21</v>
      </c>
      <c r="H125">
        <v>0</v>
      </c>
      <c r="I125">
        <v>0</v>
      </c>
      <c r="J125" s="9" t="s">
        <v>18</v>
      </c>
      <c r="K125" s="10" t="s">
        <v>387</v>
      </c>
      <c r="L125" s="11" t="s">
        <v>72</v>
      </c>
      <c r="M125" s="12" t="s">
        <v>388</v>
      </c>
      <c r="N125" s="12" t="s">
        <v>389</v>
      </c>
      <c r="O125" s="13" t="s">
        <v>32</v>
      </c>
      <c r="P125" s="14">
        <v>2</v>
      </c>
      <c r="Q125" s="22">
        <v>2573.23</v>
      </c>
      <c r="R125" s="23">
        <f t="shared" si="4"/>
        <v>5146.46</v>
      </c>
      <c r="S125" s="26"/>
      <c r="T125" t="s">
        <v>390</v>
      </c>
    </row>
    <row r="126" spans="1:20" ht="38.25">
      <c r="A126" t="s">
        <v>17</v>
      </c>
      <c r="B126">
        <v>0</v>
      </c>
      <c r="C126">
        <v>1</v>
      </c>
      <c r="D126">
        <v>3</v>
      </c>
      <c r="E126">
        <v>1</v>
      </c>
      <c r="F126">
        <v>0</v>
      </c>
      <c r="G126">
        <v>23</v>
      </c>
      <c r="H126">
        <v>0</v>
      </c>
      <c r="I126">
        <v>0</v>
      </c>
      <c r="J126" s="9" t="s">
        <v>18</v>
      </c>
      <c r="K126" s="10" t="s">
        <v>391</v>
      </c>
      <c r="L126" s="11" t="s">
        <v>150</v>
      </c>
      <c r="M126" s="12" t="s">
        <v>392</v>
      </c>
      <c r="N126" s="12" t="s">
        <v>319</v>
      </c>
      <c r="O126" s="13" t="s">
        <v>32</v>
      </c>
      <c r="P126" s="14">
        <v>3</v>
      </c>
      <c r="Q126" s="22">
        <v>3539.43</v>
      </c>
      <c r="R126" s="23">
        <f t="shared" ref="R126:R149" si="5">P126*Q126</f>
        <v>10618.289999999999</v>
      </c>
      <c r="S126" s="28"/>
      <c r="T126" t="s">
        <v>393</v>
      </c>
    </row>
    <row r="127" spans="1:20" ht="25.5">
      <c r="A127" t="s">
        <v>17</v>
      </c>
      <c r="B127">
        <v>0</v>
      </c>
      <c r="C127">
        <v>1</v>
      </c>
      <c r="D127">
        <v>3</v>
      </c>
      <c r="E127">
        <v>1</v>
      </c>
      <c r="F127">
        <v>0</v>
      </c>
      <c r="G127">
        <v>24</v>
      </c>
      <c r="H127">
        <v>0</v>
      </c>
      <c r="I127">
        <v>0</v>
      </c>
      <c r="J127" s="9" t="s">
        <v>18</v>
      </c>
      <c r="K127" s="10" t="s">
        <v>394</v>
      </c>
      <c r="L127" s="11" t="s">
        <v>153</v>
      </c>
      <c r="M127" s="12" t="s">
        <v>309</v>
      </c>
      <c r="N127" s="12" t="s">
        <v>395</v>
      </c>
      <c r="O127" s="13" t="s">
        <v>32</v>
      </c>
      <c r="P127" s="14">
        <v>2</v>
      </c>
      <c r="Q127" s="22">
        <v>1155.98</v>
      </c>
      <c r="R127" s="23">
        <f t="shared" si="5"/>
        <v>2311.96</v>
      </c>
      <c r="S127" s="27"/>
    </row>
    <row r="128" spans="1:20" ht="25.5">
      <c r="A128" t="s">
        <v>17</v>
      </c>
      <c r="B128">
        <v>0</v>
      </c>
      <c r="C128">
        <v>1</v>
      </c>
      <c r="D128">
        <v>3</v>
      </c>
      <c r="E128">
        <v>1</v>
      </c>
      <c r="F128">
        <v>0</v>
      </c>
      <c r="G128">
        <v>25</v>
      </c>
      <c r="H128">
        <v>0</v>
      </c>
      <c r="I128">
        <v>0</v>
      </c>
      <c r="J128" s="9" t="s">
        <v>18</v>
      </c>
      <c r="K128" s="10" t="s">
        <v>396</v>
      </c>
      <c r="L128" s="11" t="s">
        <v>155</v>
      </c>
      <c r="M128" s="12" t="s">
        <v>397</v>
      </c>
      <c r="N128" s="12" t="s">
        <v>398</v>
      </c>
      <c r="O128" s="13" t="s">
        <v>32</v>
      </c>
      <c r="P128" s="14">
        <v>1</v>
      </c>
      <c r="Q128" s="22">
        <v>4468.93</v>
      </c>
      <c r="R128" s="23">
        <f t="shared" si="5"/>
        <v>4468.93</v>
      </c>
      <c r="S128" s="27"/>
    </row>
    <row r="129" spans="1:20" ht="25.5">
      <c r="A129" t="s">
        <v>17</v>
      </c>
      <c r="B129">
        <v>0</v>
      </c>
      <c r="C129">
        <v>1</v>
      </c>
      <c r="D129">
        <v>3</v>
      </c>
      <c r="E129">
        <v>1</v>
      </c>
      <c r="F129">
        <v>0</v>
      </c>
      <c r="G129">
        <v>26</v>
      </c>
      <c r="H129">
        <v>0</v>
      </c>
      <c r="I129">
        <v>0</v>
      </c>
      <c r="J129" s="9" t="s">
        <v>18</v>
      </c>
      <c r="K129" s="10" t="s">
        <v>399</v>
      </c>
      <c r="L129" s="11" t="s">
        <v>159</v>
      </c>
      <c r="M129" s="12" t="s">
        <v>278</v>
      </c>
      <c r="N129" s="12" t="s">
        <v>279</v>
      </c>
      <c r="O129" s="13" t="s">
        <v>32</v>
      </c>
      <c r="P129" s="14">
        <v>1</v>
      </c>
      <c r="Q129" s="22">
        <v>2459.37</v>
      </c>
      <c r="R129" s="23">
        <f t="shared" si="5"/>
        <v>2459.37</v>
      </c>
      <c r="S129" s="27"/>
    </row>
    <row r="130" spans="1:20" ht="38.25">
      <c r="A130" t="s">
        <v>17</v>
      </c>
      <c r="B130">
        <v>0</v>
      </c>
      <c r="C130">
        <v>1</v>
      </c>
      <c r="D130">
        <v>3</v>
      </c>
      <c r="E130">
        <v>1</v>
      </c>
      <c r="F130">
        <v>0</v>
      </c>
      <c r="G130">
        <v>27</v>
      </c>
      <c r="H130">
        <v>0</v>
      </c>
      <c r="I130">
        <v>0</v>
      </c>
      <c r="J130" s="9" t="s">
        <v>18</v>
      </c>
      <c r="K130" s="10" t="s">
        <v>400</v>
      </c>
      <c r="L130" s="11" t="s">
        <v>163</v>
      </c>
      <c r="M130" s="12" t="s">
        <v>401</v>
      </c>
      <c r="N130" s="12" t="s">
        <v>402</v>
      </c>
      <c r="O130" s="13" t="s">
        <v>32</v>
      </c>
      <c r="P130" s="14">
        <v>1</v>
      </c>
      <c r="Q130" s="22">
        <v>1600.25</v>
      </c>
      <c r="R130" s="23">
        <f t="shared" si="5"/>
        <v>1600.25</v>
      </c>
      <c r="S130" s="28"/>
      <c r="T130" t="s">
        <v>350</v>
      </c>
    </row>
    <row r="131" spans="1:20" ht="51">
      <c r="A131" t="s">
        <v>17</v>
      </c>
      <c r="B131">
        <v>0</v>
      </c>
      <c r="C131">
        <v>1</v>
      </c>
      <c r="D131">
        <v>3</v>
      </c>
      <c r="E131">
        <v>1</v>
      </c>
      <c r="F131">
        <v>0</v>
      </c>
      <c r="G131">
        <v>28</v>
      </c>
      <c r="H131">
        <v>0</v>
      </c>
      <c r="I131">
        <v>0</v>
      </c>
      <c r="J131" s="9" t="s">
        <v>18</v>
      </c>
      <c r="K131" s="10" t="s">
        <v>403</v>
      </c>
      <c r="L131" s="11" t="s">
        <v>166</v>
      </c>
      <c r="M131" s="12" t="s">
        <v>69</v>
      </c>
      <c r="N131" s="12" t="s">
        <v>70</v>
      </c>
      <c r="O131" s="13" t="s">
        <v>32</v>
      </c>
      <c r="P131" s="14">
        <v>82</v>
      </c>
      <c r="Q131" s="22">
        <v>113.03</v>
      </c>
      <c r="R131" s="23">
        <f t="shared" si="5"/>
        <v>9268.4600000000009</v>
      </c>
      <c r="S131" s="26"/>
      <c r="T131" t="s">
        <v>269</v>
      </c>
    </row>
    <row r="132" spans="1:20" ht="25.5">
      <c r="A132" t="s">
        <v>17</v>
      </c>
      <c r="B132">
        <v>0</v>
      </c>
      <c r="C132">
        <v>1</v>
      </c>
      <c r="D132">
        <v>3</v>
      </c>
      <c r="E132">
        <v>1</v>
      </c>
      <c r="F132">
        <v>0</v>
      </c>
      <c r="G132">
        <v>29</v>
      </c>
      <c r="H132">
        <v>0</v>
      </c>
      <c r="I132">
        <v>0</v>
      </c>
      <c r="J132" s="9" t="s">
        <v>18</v>
      </c>
      <c r="K132" s="10" t="s">
        <v>404</v>
      </c>
      <c r="L132" s="11" t="s">
        <v>294</v>
      </c>
      <c r="M132" s="12" t="s">
        <v>405</v>
      </c>
      <c r="N132" s="12" t="s">
        <v>406</v>
      </c>
      <c r="O132" s="13" t="s">
        <v>32</v>
      </c>
      <c r="P132" s="14">
        <v>2</v>
      </c>
      <c r="Q132" s="22">
        <v>730.04</v>
      </c>
      <c r="R132" s="23">
        <f t="shared" si="5"/>
        <v>1460.08</v>
      </c>
      <c r="S132" s="26"/>
      <c r="T132" t="s">
        <v>350</v>
      </c>
    </row>
    <row r="133" spans="1:20" ht="25.5">
      <c r="A133" t="s">
        <v>17</v>
      </c>
      <c r="B133">
        <v>0</v>
      </c>
      <c r="C133">
        <v>1</v>
      </c>
      <c r="D133">
        <v>3</v>
      </c>
      <c r="E133">
        <v>1</v>
      </c>
      <c r="F133">
        <v>0</v>
      </c>
      <c r="G133">
        <v>30</v>
      </c>
      <c r="H133">
        <v>0</v>
      </c>
      <c r="I133">
        <v>0</v>
      </c>
      <c r="J133" s="9" t="s">
        <v>18</v>
      </c>
      <c r="K133" s="10" t="s">
        <v>407</v>
      </c>
      <c r="L133" s="11" t="s">
        <v>297</v>
      </c>
      <c r="M133" s="12" t="s">
        <v>405</v>
      </c>
      <c r="N133" s="12" t="s">
        <v>406</v>
      </c>
      <c r="O133" s="13" t="s">
        <v>32</v>
      </c>
      <c r="P133" s="14">
        <v>2</v>
      </c>
      <c r="Q133" s="22">
        <v>730.04</v>
      </c>
      <c r="R133" s="23">
        <f t="shared" si="5"/>
        <v>1460.08</v>
      </c>
      <c r="S133" s="25"/>
    </row>
    <row r="134" spans="1:20" ht="25.5">
      <c r="A134" t="s">
        <v>17</v>
      </c>
      <c r="B134">
        <v>0</v>
      </c>
      <c r="C134">
        <v>1</v>
      </c>
      <c r="D134">
        <v>3</v>
      </c>
      <c r="E134">
        <v>1</v>
      </c>
      <c r="F134">
        <v>0</v>
      </c>
      <c r="G134">
        <v>31</v>
      </c>
      <c r="H134">
        <v>0</v>
      </c>
      <c r="I134">
        <v>0</v>
      </c>
      <c r="J134" s="9" t="s">
        <v>18</v>
      </c>
      <c r="K134" s="10" t="s">
        <v>408</v>
      </c>
      <c r="L134" s="11" t="s">
        <v>174</v>
      </c>
      <c r="M134" s="12" t="s">
        <v>409</v>
      </c>
      <c r="N134" s="12" t="s">
        <v>410</v>
      </c>
      <c r="O134" s="13" t="s">
        <v>32</v>
      </c>
      <c r="P134" s="14">
        <v>3</v>
      </c>
      <c r="Q134" s="22">
        <v>1167.79</v>
      </c>
      <c r="R134" s="23">
        <f t="shared" si="5"/>
        <v>3503.37</v>
      </c>
      <c r="S134" s="26"/>
      <c r="T134" t="s">
        <v>269</v>
      </c>
    </row>
    <row r="135" spans="1:20" ht="25.5">
      <c r="A135" t="s">
        <v>17</v>
      </c>
      <c r="B135">
        <v>0</v>
      </c>
      <c r="C135">
        <v>1</v>
      </c>
      <c r="D135">
        <v>3</v>
      </c>
      <c r="E135">
        <v>1</v>
      </c>
      <c r="F135">
        <v>0</v>
      </c>
      <c r="G135">
        <v>32</v>
      </c>
      <c r="H135">
        <v>0</v>
      </c>
      <c r="I135">
        <v>0</v>
      </c>
      <c r="J135" s="9" t="s">
        <v>18</v>
      </c>
      <c r="K135" s="10" t="s">
        <v>411</v>
      </c>
      <c r="L135" s="11" t="s">
        <v>178</v>
      </c>
      <c r="M135" s="12" t="s">
        <v>412</v>
      </c>
      <c r="N135" s="12" t="s">
        <v>413</v>
      </c>
      <c r="O135" s="13" t="s">
        <v>32</v>
      </c>
      <c r="P135" s="14">
        <v>3</v>
      </c>
      <c r="Q135" s="22">
        <v>2760.84</v>
      </c>
      <c r="R135" s="23">
        <f t="shared" si="5"/>
        <v>8282.52</v>
      </c>
      <c r="S135" s="25"/>
    </row>
    <row r="136" spans="1:20" ht="25.5">
      <c r="A136" t="s">
        <v>17</v>
      </c>
      <c r="B136">
        <v>0</v>
      </c>
      <c r="C136">
        <v>1</v>
      </c>
      <c r="D136">
        <v>3</v>
      </c>
      <c r="E136">
        <v>1</v>
      </c>
      <c r="F136">
        <v>0</v>
      </c>
      <c r="G136">
        <v>33</v>
      </c>
      <c r="H136">
        <v>0</v>
      </c>
      <c r="I136">
        <v>0</v>
      </c>
      <c r="J136" s="9" t="s">
        <v>18</v>
      </c>
      <c r="K136" s="10" t="s">
        <v>414</v>
      </c>
      <c r="L136" s="11" t="s">
        <v>183</v>
      </c>
      <c r="M136" s="12" t="s">
        <v>290</v>
      </c>
      <c r="N136" s="12" t="s">
        <v>62</v>
      </c>
      <c r="O136" s="13" t="s">
        <v>32</v>
      </c>
      <c r="P136" s="14">
        <v>1</v>
      </c>
      <c r="Q136" s="22">
        <v>2345.2600000000002</v>
      </c>
      <c r="R136" s="23">
        <f t="shared" si="5"/>
        <v>2345.2600000000002</v>
      </c>
      <c r="S136" s="25"/>
    </row>
    <row r="137" spans="1:20" ht="25.5">
      <c r="A137" t="s">
        <v>17</v>
      </c>
      <c r="B137">
        <v>0</v>
      </c>
      <c r="C137">
        <v>1</v>
      </c>
      <c r="D137">
        <v>3</v>
      </c>
      <c r="E137">
        <v>1</v>
      </c>
      <c r="F137">
        <v>0</v>
      </c>
      <c r="G137">
        <v>34</v>
      </c>
      <c r="H137">
        <v>0</v>
      </c>
      <c r="I137">
        <v>0</v>
      </c>
      <c r="J137" s="9" t="s">
        <v>18</v>
      </c>
      <c r="K137" s="10" t="s">
        <v>415</v>
      </c>
      <c r="L137" s="11" t="s">
        <v>186</v>
      </c>
      <c r="M137" s="12" t="s">
        <v>290</v>
      </c>
      <c r="N137" s="12" t="s">
        <v>62</v>
      </c>
      <c r="O137" s="13" t="s">
        <v>32</v>
      </c>
      <c r="P137" s="14">
        <v>1</v>
      </c>
      <c r="Q137" s="22">
        <v>2345.2600000000002</v>
      </c>
      <c r="R137" s="23">
        <f t="shared" si="5"/>
        <v>2345.2600000000002</v>
      </c>
      <c r="S137" s="25"/>
    </row>
    <row r="138" spans="1:20" ht="25.5">
      <c r="A138" t="s">
        <v>17</v>
      </c>
      <c r="B138">
        <v>0</v>
      </c>
      <c r="C138">
        <v>1</v>
      </c>
      <c r="D138">
        <v>3</v>
      </c>
      <c r="E138">
        <v>1</v>
      </c>
      <c r="F138">
        <v>0</v>
      </c>
      <c r="G138">
        <v>35</v>
      </c>
      <c r="H138">
        <v>0</v>
      </c>
      <c r="I138">
        <v>0</v>
      </c>
      <c r="J138" s="9" t="s">
        <v>18</v>
      </c>
      <c r="K138" s="10" t="s">
        <v>416</v>
      </c>
      <c r="L138" s="11" t="s">
        <v>191</v>
      </c>
      <c r="M138" s="12" t="s">
        <v>417</v>
      </c>
      <c r="N138" s="12" t="s">
        <v>305</v>
      </c>
      <c r="O138" s="13" t="s">
        <v>32</v>
      </c>
      <c r="P138" s="14">
        <v>37</v>
      </c>
      <c r="Q138" s="22">
        <v>304.58999999999997</v>
      </c>
      <c r="R138" s="23">
        <f t="shared" si="5"/>
        <v>11269.83</v>
      </c>
      <c r="S138" s="26"/>
      <c r="T138" t="s">
        <v>269</v>
      </c>
    </row>
    <row r="139" spans="1:20" ht="25.5">
      <c r="A139" t="s">
        <v>17</v>
      </c>
      <c r="B139">
        <v>0</v>
      </c>
      <c r="C139">
        <v>1</v>
      </c>
      <c r="D139">
        <v>3</v>
      </c>
      <c r="E139">
        <v>1</v>
      </c>
      <c r="F139">
        <v>0</v>
      </c>
      <c r="G139">
        <v>36</v>
      </c>
      <c r="H139">
        <v>0</v>
      </c>
      <c r="I139">
        <v>0</v>
      </c>
      <c r="J139" s="9" t="s">
        <v>18</v>
      </c>
      <c r="K139" s="10" t="s">
        <v>418</v>
      </c>
      <c r="L139" s="11" t="s">
        <v>308</v>
      </c>
      <c r="M139" s="12" t="s">
        <v>419</v>
      </c>
      <c r="N139" s="12" t="s">
        <v>420</v>
      </c>
      <c r="O139" s="13" t="s">
        <v>32</v>
      </c>
      <c r="P139" s="14">
        <v>14</v>
      </c>
      <c r="Q139" s="22">
        <v>223.6</v>
      </c>
      <c r="R139" s="23">
        <f t="shared" si="5"/>
        <v>3130.4</v>
      </c>
      <c r="S139" s="26"/>
      <c r="T139" t="s">
        <v>269</v>
      </c>
    </row>
    <row r="140" spans="1:20" ht="25.5">
      <c r="A140" t="s">
        <v>17</v>
      </c>
      <c r="B140">
        <v>0</v>
      </c>
      <c r="C140">
        <v>1</v>
      </c>
      <c r="D140">
        <v>3</v>
      </c>
      <c r="E140">
        <v>1</v>
      </c>
      <c r="F140">
        <v>0</v>
      </c>
      <c r="G140">
        <v>38</v>
      </c>
      <c r="H140">
        <v>0</v>
      </c>
      <c r="I140">
        <v>0</v>
      </c>
      <c r="J140" s="9" t="s">
        <v>18</v>
      </c>
      <c r="K140" s="10" t="s">
        <v>421</v>
      </c>
      <c r="L140" s="11" t="s">
        <v>200</v>
      </c>
      <c r="M140" s="12" t="s">
        <v>422</v>
      </c>
      <c r="N140" s="12" t="s">
        <v>180</v>
      </c>
      <c r="O140" s="13" t="s">
        <v>32</v>
      </c>
      <c r="P140" s="14">
        <v>64</v>
      </c>
      <c r="Q140" s="22">
        <v>1070.06</v>
      </c>
      <c r="R140" s="23">
        <f t="shared" si="5"/>
        <v>68483.839999999997</v>
      </c>
      <c r="S140" s="26"/>
      <c r="T140" t="s">
        <v>423</v>
      </c>
    </row>
    <row r="141" spans="1:20">
      <c r="A141" t="s">
        <v>17</v>
      </c>
      <c r="B141">
        <v>0</v>
      </c>
      <c r="C141">
        <v>1</v>
      </c>
      <c r="D141">
        <v>3</v>
      </c>
      <c r="E141">
        <v>1</v>
      </c>
      <c r="F141">
        <v>0</v>
      </c>
      <c r="G141">
        <v>15</v>
      </c>
      <c r="H141">
        <v>0</v>
      </c>
      <c r="I141">
        <v>0</v>
      </c>
      <c r="J141" s="9" t="s">
        <v>18</v>
      </c>
      <c r="K141" s="10" t="s">
        <v>424</v>
      </c>
      <c r="L141" s="11" t="s">
        <v>210</v>
      </c>
      <c r="M141" s="12" t="s">
        <v>425</v>
      </c>
      <c r="N141" s="12" t="s">
        <v>426</v>
      </c>
      <c r="O141" s="13" t="s">
        <v>32</v>
      </c>
      <c r="P141" s="14">
        <v>4</v>
      </c>
      <c r="Q141" s="22">
        <v>2822.21</v>
      </c>
      <c r="R141" s="23">
        <f t="shared" si="5"/>
        <v>11288.84</v>
      </c>
      <c r="S141" s="25"/>
    </row>
    <row r="142" spans="1:20" ht="38.25">
      <c r="A142" t="s">
        <v>17</v>
      </c>
      <c r="B142">
        <v>0</v>
      </c>
      <c r="C142">
        <v>1</v>
      </c>
      <c r="D142">
        <v>3</v>
      </c>
      <c r="E142">
        <v>1</v>
      </c>
      <c r="F142">
        <v>0</v>
      </c>
      <c r="G142">
        <v>39</v>
      </c>
      <c r="H142">
        <v>0</v>
      </c>
      <c r="I142">
        <v>0</v>
      </c>
      <c r="J142" s="9" t="s">
        <v>18</v>
      </c>
      <c r="K142" s="10" t="s">
        <v>427</v>
      </c>
      <c r="L142" s="11" t="s">
        <v>317</v>
      </c>
      <c r="M142" s="12" t="s">
        <v>428</v>
      </c>
      <c r="N142" s="12" t="s">
        <v>319</v>
      </c>
      <c r="O142" s="13" t="s">
        <v>32</v>
      </c>
      <c r="P142" s="14">
        <v>2</v>
      </c>
      <c r="Q142" s="22">
        <v>4272.17</v>
      </c>
      <c r="R142" s="23">
        <f t="shared" si="5"/>
        <v>8544.34</v>
      </c>
      <c r="S142" s="26"/>
      <c r="T142" t="s">
        <v>429</v>
      </c>
    </row>
    <row r="143" spans="1:20" ht="25.5">
      <c r="A143" t="s">
        <v>17</v>
      </c>
      <c r="B143">
        <v>0</v>
      </c>
      <c r="C143">
        <v>1</v>
      </c>
      <c r="D143">
        <v>3</v>
      </c>
      <c r="E143">
        <v>1</v>
      </c>
      <c r="F143">
        <v>0</v>
      </c>
      <c r="G143">
        <v>40</v>
      </c>
      <c r="H143">
        <v>0</v>
      </c>
      <c r="I143">
        <v>0</v>
      </c>
      <c r="J143" s="9" t="s">
        <v>18</v>
      </c>
      <c r="K143" s="10" t="s">
        <v>430</v>
      </c>
      <c r="L143" s="11" t="s">
        <v>75</v>
      </c>
      <c r="M143" s="12" t="s">
        <v>431</v>
      </c>
      <c r="N143" s="12" t="s">
        <v>231</v>
      </c>
      <c r="O143" s="13" t="s">
        <v>32</v>
      </c>
      <c r="P143" s="14">
        <v>3</v>
      </c>
      <c r="Q143" s="22">
        <v>2147.39</v>
      </c>
      <c r="R143" s="23">
        <f t="shared" si="5"/>
        <v>6442.17</v>
      </c>
      <c r="S143" s="26"/>
      <c r="T143" t="s">
        <v>432</v>
      </c>
    </row>
    <row r="144" spans="1:20" ht="25.5">
      <c r="A144" t="s">
        <v>17</v>
      </c>
      <c r="B144">
        <v>0</v>
      </c>
      <c r="C144">
        <v>1</v>
      </c>
      <c r="D144">
        <v>3</v>
      </c>
      <c r="E144">
        <v>1</v>
      </c>
      <c r="F144">
        <v>0</v>
      </c>
      <c r="G144">
        <v>41</v>
      </c>
      <c r="H144">
        <v>0</v>
      </c>
      <c r="I144">
        <v>0</v>
      </c>
      <c r="J144" s="9" t="s">
        <v>18</v>
      </c>
      <c r="K144" s="10" t="s">
        <v>433</v>
      </c>
      <c r="L144" s="11" t="s">
        <v>229</v>
      </c>
      <c r="M144" s="12" t="s">
        <v>434</v>
      </c>
      <c r="N144" s="12" t="s">
        <v>329</v>
      </c>
      <c r="O144" s="13" t="s">
        <v>32</v>
      </c>
      <c r="P144" s="14">
        <v>6</v>
      </c>
      <c r="Q144" s="22">
        <v>2271.09</v>
      </c>
      <c r="R144" s="23">
        <f t="shared" si="5"/>
        <v>13626.54</v>
      </c>
      <c r="S144" s="25"/>
    </row>
    <row r="145" spans="1:20" ht="25.5">
      <c r="A145" t="s">
        <v>17</v>
      </c>
      <c r="B145">
        <v>0</v>
      </c>
      <c r="C145">
        <v>1</v>
      </c>
      <c r="D145">
        <v>3</v>
      </c>
      <c r="E145">
        <v>1</v>
      </c>
      <c r="F145">
        <v>0</v>
      </c>
      <c r="G145">
        <v>42</v>
      </c>
      <c r="H145">
        <v>0</v>
      </c>
      <c r="I145">
        <v>0</v>
      </c>
      <c r="J145" s="9" t="s">
        <v>18</v>
      </c>
      <c r="K145" s="10" t="s">
        <v>435</v>
      </c>
      <c r="L145" s="11" t="s">
        <v>233</v>
      </c>
      <c r="M145" s="12" t="s">
        <v>436</v>
      </c>
      <c r="N145" s="12" t="s">
        <v>329</v>
      </c>
      <c r="O145" s="13" t="s">
        <v>32</v>
      </c>
      <c r="P145" s="14">
        <v>8</v>
      </c>
      <c r="Q145" s="22">
        <v>1931.73</v>
      </c>
      <c r="R145" s="23">
        <f t="shared" si="5"/>
        <v>15453.84</v>
      </c>
      <c r="S145" s="25"/>
    </row>
    <row r="146" spans="1:20" ht="25.5">
      <c r="A146" t="s">
        <v>17</v>
      </c>
      <c r="B146">
        <v>0</v>
      </c>
      <c r="C146">
        <v>1</v>
      </c>
      <c r="D146">
        <v>3</v>
      </c>
      <c r="E146">
        <v>1</v>
      </c>
      <c r="F146">
        <v>0</v>
      </c>
      <c r="G146">
        <v>43</v>
      </c>
      <c r="H146">
        <v>0</v>
      </c>
      <c r="I146">
        <v>0</v>
      </c>
      <c r="J146" s="9" t="s">
        <v>18</v>
      </c>
      <c r="K146" s="10" t="s">
        <v>437</v>
      </c>
      <c r="L146" s="11" t="s">
        <v>331</v>
      </c>
      <c r="M146" s="12" t="s">
        <v>438</v>
      </c>
      <c r="N146" s="12" t="s">
        <v>227</v>
      </c>
      <c r="O146" s="13" t="s">
        <v>32</v>
      </c>
      <c r="P146" s="14">
        <v>1</v>
      </c>
      <c r="Q146" s="22">
        <v>943.23</v>
      </c>
      <c r="R146" s="23">
        <f t="shared" si="5"/>
        <v>943.23</v>
      </c>
      <c r="S146" s="26"/>
      <c r="T146" t="s">
        <v>439</v>
      </c>
    </row>
    <row r="147" spans="1:20" ht="25.5">
      <c r="A147" t="s">
        <v>17</v>
      </c>
      <c r="B147">
        <v>0</v>
      </c>
      <c r="C147">
        <v>1</v>
      </c>
      <c r="D147">
        <v>3</v>
      </c>
      <c r="E147">
        <v>1</v>
      </c>
      <c r="F147">
        <v>0</v>
      </c>
      <c r="G147">
        <v>44</v>
      </c>
      <c r="H147">
        <v>0</v>
      </c>
      <c r="I147">
        <v>0</v>
      </c>
      <c r="J147" s="9" t="s">
        <v>18</v>
      </c>
      <c r="K147" s="10" t="s">
        <v>440</v>
      </c>
      <c r="L147" s="11" t="s">
        <v>334</v>
      </c>
      <c r="M147" s="12" t="s">
        <v>441</v>
      </c>
      <c r="N147" s="12" t="s">
        <v>235</v>
      </c>
      <c r="O147" s="13" t="s">
        <v>32</v>
      </c>
      <c r="P147" s="14">
        <v>1</v>
      </c>
      <c r="Q147" s="22">
        <v>845.88</v>
      </c>
      <c r="R147" s="23">
        <f t="shared" si="5"/>
        <v>845.88</v>
      </c>
      <c r="S147" s="26"/>
      <c r="T147" t="s">
        <v>439</v>
      </c>
    </row>
    <row r="148" spans="1:20" ht="25.5">
      <c r="A148" t="s">
        <v>17</v>
      </c>
      <c r="B148">
        <v>0</v>
      </c>
      <c r="C148">
        <v>1</v>
      </c>
      <c r="D148">
        <v>3</v>
      </c>
      <c r="E148">
        <v>1</v>
      </c>
      <c r="F148">
        <v>0</v>
      </c>
      <c r="G148">
        <v>45</v>
      </c>
      <c r="H148">
        <v>0</v>
      </c>
      <c r="I148">
        <v>0</v>
      </c>
      <c r="J148" s="9" t="s">
        <v>18</v>
      </c>
      <c r="K148" s="10" t="s">
        <v>442</v>
      </c>
      <c r="L148" s="11" t="s">
        <v>337</v>
      </c>
      <c r="M148" s="12" t="s">
        <v>443</v>
      </c>
      <c r="N148" s="12" t="s">
        <v>326</v>
      </c>
      <c r="O148" s="13" t="s">
        <v>32</v>
      </c>
      <c r="P148" s="14">
        <v>6</v>
      </c>
      <c r="Q148" s="22">
        <v>1734.69</v>
      </c>
      <c r="R148" s="23">
        <f t="shared" si="5"/>
        <v>10408.14</v>
      </c>
      <c r="S148" s="25"/>
    </row>
    <row r="149" spans="1:20" ht="25.5">
      <c r="J149" s="9" t="s">
        <v>18</v>
      </c>
      <c r="K149" s="10" t="s">
        <v>444</v>
      </c>
      <c r="L149" s="11" t="s">
        <v>340</v>
      </c>
      <c r="M149" s="12" t="s">
        <v>445</v>
      </c>
      <c r="N149" s="12" t="s">
        <v>446</v>
      </c>
      <c r="O149" s="13" t="s">
        <v>32</v>
      </c>
      <c r="P149" s="14">
        <v>4</v>
      </c>
      <c r="Q149" s="22">
        <f>Q147*0.8</f>
        <v>676.70400000000006</v>
      </c>
      <c r="R149" s="23">
        <f t="shared" si="5"/>
        <v>2706.8160000000003</v>
      </c>
      <c r="S149" s="31"/>
      <c r="T149" t="s">
        <v>447</v>
      </c>
    </row>
    <row r="150" spans="1:20">
      <c r="A150">
        <v>-1</v>
      </c>
      <c r="C150">
        <v>0</v>
      </c>
      <c r="D150">
        <v>0</v>
      </c>
      <c r="E150">
        <v>0</v>
      </c>
      <c r="F150">
        <v>0</v>
      </c>
      <c r="G150">
        <v>0</v>
      </c>
      <c r="J150" s="33"/>
      <c r="K150" s="33"/>
      <c r="L150" s="34"/>
      <c r="M150" s="33"/>
      <c r="N150" s="33"/>
      <c r="O150" s="33"/>
      <c r="P150" s="33"/>
      <c r="Q150" s="33"/>
      <c r="R150" s="33"/>
      <c r="S150" s="2"/>
    </row>
    <row r="151" spans="1:20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35" t="s">
        <v>448</v>
      </c>
      <c r="L151" s="36"/>
      <c r="M151" s="44"/>
      <c r="N151" s="44"/>
      <c r="O151" s="44"/>
      <c r="P151" s="44"/>
      <c r="Q151" s="44"/>
      <c r="R151" s="45"/>
      <c r="S151" s="2"/>
    </row>
    <row r="152" spans="1:20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5"/>
      <c r="M152" s="2"/>
      <c r="N152" s="2"/>
      <c r="O152" s="2"/>
      <c r="P152" s="2"/>
      <c r="Q152" s="2"/>
      <c r="R152" s="2"/>
      <c r="S152" s="2"/>
    </row>
    <row r="153" spans="1:20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37" t="s">
        <v>449</v>
      </c>
      <c r="L153" s="38"/>
      <c r="M153" s="2"/>
      <c r="N153" s="2"/>
      <c r="O153" s="2"/>
      <c r="P153" s="2"/>
      <c r="Q153" s="2"/>
      <c r="R153" s="43"/>
      <c r="S153" s="2"/>
    </row>
    <row r="154" spans="1:20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50"/>
      <c r="L154" s="51"/>
      <c r="M154" s="52"/>
      <c r="N154" s="52"/>
      <c r="O154" s="52"/>
      <c r="P154" s="52"/>
      <c r="Q154" s="52"/>
      <c r="R154" s="53"/>
      <c r="S154" s="2"/>
    </row>
    <row r="155" spans="1:20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54"/>
      <c r="L155" s="55"/>
      <c r="M155" s="56"/>
      <c r="N155" s="56"/>
      <c r="O155" s="56"/>
      <c r="P155" s="56"/>
      <c r="Q155" s="56"/>
      <c r="R155" s="57"/>
      <c r="S155" s="2"/>
    </row>
    <row r="156" spans="1:20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39"/>
      <c r="L156" s="40"/>
      <c r="M156" s="39"/>
      <c r="N156" s="39"/>
      <c r="O156" s="39"/>
      <c r="P156" s="39"/>
      <c r="Q156" s="39"/>
      <c r="R156" s="39"/>
      <c r="S156" s="2"/>
    </row>
    <row r="157" spans="1:20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46" t="s">
        <v>450</v>
      </c>
      <c r="L157" s="47"/>
      <c r="M157" s="48"/>
      <c r="N157" s="48"/>
      <c r="O157" s="48"/>
      <c r="P157" s="48"/>
      <c r="Q157" s="48"/>
      <c r="R157" s="49"/>
      <c r="S157" s="2"/>
    </row>
    <row r="158" spans="1:20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5"/>
      <c r="M158" s="2"/>
      <c r="N158" s="2"/>
      <c r="O158" s="2"/>
      <c r="P158" s="2"/>
      <c r="Q158" s="2"/>
      <c r="R158" s="2"/>
      <c r="S158" s="2"/>
    </row>
    <row r="159" spans="1:20" ht="21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5"/>
      <c r="M159" s="2"/>
      <c r="N159" s="2"/>
      <c r="O159" s="2"/>
      <c r="P159" s="2"/>
      <c r="Q159" s="58" t="s">
        <v>451</v>
      </c>
      <c r="R159" s="58"/>
      <c r="S159" s="2"/>
    </row>
    <row r="160" spans="1:20">
      <c r="A160" s="2"/>
      <c r="B160" s="2"/>
      <c r="C160" s="2"/>
      <c r="D160" s="2"/>
      <c r="E160" s="2"/>
      <c r="F160" s="2"/>
      <c r="G160" s="2"/>
      <c r="H160" s="2"/>
      <c r="I160" s="2"/>
      <c r="J160" s="2"/>
      <c r="L160" s="41"/>
      <c r="M160" s="2"/>
      <c r="N160" s="2"/>
      <c r="O160" s="2"/>
      <c r="P160" s="2"/>
      <c r="Q160" s="59">
        <v>45238</v>
      </c>
      <c r="R160" s="59"/>
      <c r="S160" s="2"/>
    </row>
    <row r="161" spans="1:19">
      <c r="A161" s="2"/>
      <c r="B161" s="2"/>
      <c r="C161" s="2"/>
      <c r="D161" s="2"/>
      <c r="E161" s="2"/>
      <c r="F161" s="2"/>
      <c r="G161" s="2"/>
      <c r="H161" s="2"/>
      <c r="I161" s="2"/>
      <c r="J161" s="2"/>
      <c r="L161" s="42"/>
      <c r="M161" s="2"/>
      <c r="N161" s="2"/>
      <c r="O161" s="2"/>
      <c r="P161" s="2"/>
      <c r="Q161" s="2"/>
      <c r="R161" s="2"/>
      <c r="S161" s="2"/>
    </row>
    <row r="162" spans="1:19">
      <c r="A162" s="2"/>
      <c r="B162" s="2"/>
      <c r="C162" s="2"/>
      <c r="D162" s="2"/>
      <c r="E162" s="2"/>
      <c r="F162" s="2"/>
      <c r="G162" s="2"/>
      <c r="H162" s="2"/>
      <c r="I162" s="2"/>
      <c r="J162" s="2"/>
      <c r="L162" s="5"/>
      <c r="M162" s="2"/>
      <c r="N162" s="2"/>
      <c r="O162" s="2"/>
      <c r="P162" s="2"/>
      <c r="Q162" s="2"/>
      <c r="R162" s="2"/>
      <c r="S162" s="2"/>
    </row>
    <row r="163" spans="1:19">
      <c r="A163" s="2"/>
      <c r="B163" s="2"/>
      <c r="C163" s="2"/>
      <c r="D163" s="2"/>
      <c r="E163" s="2"/>
      <c r="F163" s="2"/>
      <c r="G163" s="2"/>
      <c r="H163" s="2"/>
      <c r="I163" s="2"/>
      <c r="J163" s="2"/>
      <c r="L163" s="41"/>
      <c r="M163" s="2"/>
      <c r="N163" s="2"/>
      <c r="O163" s="2"/>
      <c r="P163" s="2"/>
      <c r="Q163" s="2"/>
      <c r="R163" s="2"/>
      <c r="S163" s="2"/>
    </row>
    <row r="164" spans="1:19">
      <c r="A164" s="2"/>
      <c r="B164" s="2"/>
      <c r="C164" s="2"/>
      <c r="D164" s="2"/>
      <c r="E164" s="2"/>
      <c r="F164" s="2"/>
      <c r="G164" s="2"/>
      <c r="H164" s="2"/>
      <c r="I164" s="2"/>
      <c r="J164" s="2"/>
      <c r="L164" s="42"/>
      <c r="M164" s="2"/>
      <c r="N164" s="2"/>
      <c r="O164" s="2"/>
      <c r="P164" s="2"/>
      <c r="Q164" s="2"/>
      <c r="R164" s="2"/>
      <c r="S164" s="2"/>
    </row>
  </sheetData>
  <mergeCells count="5">
    <mergeCell ref="M151:R151"/>
    <mergeCell ref="K157:R157"/>
    <mergeCell ref="K154:R155"/>
    <mergeCell ref="Q159:R159"/>
    <mergeCell ref="Q160:R160"/>
  </mergeCells>
  <conditionalFormatting sqref="J58">
    <cfRule type="expression" dxfId="113" priority="74" stopIfTrue="1">
      <formula>TipoOrçamento="Licitado"</formula>
    </cfRule>
  </conditionalFormatting>
  <conditionalFormatting sqref="L58">
    <cfRule type="expression" dxfId="112" priority="75" stopIfTrue="1">
      <formula>$J58=#REF!</formula>
    </cfRule>
    <cfRule type="expression" dxfId="111" priority="76" stopIfTrue="1">
      <formula>AND($J58&lt;&gt;"",$J58&lt;&gt;"Serviço")</formula>
    </cfRule>
    <cfRule type="expression" dxfId="110" priority="77" stopIfTrue="1">
      <formula>$J58=""</formula>
    </cfRule>
  </conditionalFormatting>
  <conditionalFormatting sqref="M58:N58">
    <cfRule type="expression" dxfId="109" priority="86" stopIfTrue="1">
      <formula>$J58=#REF!</formula>
    </cfRule>
    <cfRule type="expression" dxfId="108" priority="87" stopIfTrue="1">
      <formula>$J58&lt;&gt;"Serviço"</formula>
    </cfRule>
    <cfRule type="expression" dxfId="107" priority="88" stopIfTrue="1">
      <formula>CELL("proteger",M58)</formula>
    </cfRule>
  </conditionalFormatting>
  <conditionalFormatting sqref="O58">
    <cfRule type="expression" dxfId="106" priority="83" stopIfTrue="1">
      <formula>$J58=#REF!</formula>
    </cfRule>
    <cfRule type="expression" dxfId="105" priority="84" stopIfTrue="1">
      <formula>AND($J58&lt;&gt;"Serviço")</formula>
    </cfRule>
    <cfRule type="expression" dxfId="104" priority="85" stopIfTrue="1">
      <formula>CELL("proteger",O58)</formula>
    </cfRule>
  </conditionalFormatting>
  <conditionalFormatting sqref="P58">
    <cfRule type="expression" dxfId="103" priority="78" stopIfTrue="1">
      <formula>$J58=#REF!</formula>
    </cfRule>
    <cfRule type="expression" dxfId="102" priority="79" stopIfTrue="1">
      <formula>AND($J58&lt;&gt;"Serviço")</formula>
    </cfRule>
    <cfRule type="expression" dxfId="101" priority="80" stopIfTrue="1">
      <formula>CELL("proteger",P58)</formula>
    </cfRule>
  </conditionalFormatting>
  <conditionalFormatting sqref="J59">
    <cfRule type="expression" dxfId="100" priority="61" stopIfTrue="1">
      <formula>TipoOrçamento="Licitado"</formula>
    </cfRule>
  </conditionalFormatting>
  <conditionalFormatting sqref="L59">
    <cfRule type="expression" dxfId="99" priority="62" stopIfTrue="1">
      <formula>$J59=#REF!</formula>
    </cfRule>
    <cfRule type="expression" dxfId="98" priority="63" stopIfTrue="1">
      <formula>AND($J59&lt;&gt;"",$J59&lt;&gt;"Serviço")</formula>
    </cfRule>
    <cfRule type="expression" dxfId="97" priority="64" stopIfTrue="1">
      <formula>$J59=""</formula>
    </cfRule>
  </conditionalFormatting>
  <conditionalFormatting sqref="M59:N59">
    <cfRule type="expression" dxfId="96" priority="71" stopIfTrue="1">
      <formula>$J59=#REF!</formula>
    </cfRule>
    <cfRule type="expression" dxfId="95" priority="72" stopIfTrue="1">
      <formula>$J59&lt;&gt;"Serviço"</formula>
    </cfRule>
    <cfRule type="expression" dxfId="94" priority="73" stopIfTrue="1">
      <formula>CELL("proteger",M59)</formula>
    </cfRule>
  </conditionalFormatting>
  <conditionalFormatting sqref="O59">
    <cfRule type="expression" dxfId="93" priority="68" stopIfTrue="1">
      <formula>$J59=#REF!</formula>
    </cfRule>
    <cfRule type="expression" dxfId="92" priority="69" stopIfTrue="1">
      <formula>AND($J59&lt;&gt;"Serviço")</formula>
    </cfRule>
    <cfRule type="expression" dxfId="91" priority="70" stopIfTrue="1">
      <formula>CELL("proteger",O59)</formula>
    </cfRule>
  </conditionalFormatting>
  <conditionalFormatting sqref="P59">
    <cfRule type="expression" dxfId="90" priority="65" stopIfTrue="1">
      <formula>$J59=#REF!</formula>
    </cfRule>
    <cfRule type="expression" dxfId="89" priority="66" stopIfTrue="1">
      <formula>AND($J59&lt;&gt;"Serviço")</formula>
    </cfRule>
    <cfRule type="expression" dxfId="88" priority="67" stopIfTrue="1">
      <formula>CELL("proteger",P59)</formula>
    </cfRule>
  </conditionalFormatting>
  <conditionalFormatting sqref="J60">
    <cfRule type="expression" dxfId="87" priority="48" stopIfTrue="1">
      <formula>TipoOrçamento="Licitado"</formula>
    </cfRule>
  </conditionalFormatting>
  <conditionalFormatting sqref="L60">
    <cfRule type="expression" dxfId="86" priority="49" stopIfTrue="1">
      <formula>$J60=#REF!</formula>
    </cfRule>
    <cfRule type="expression" dxfId="85" priority="50" stopIfTrue="1">
      <formula>AND($J60&lt;&gt;"",$J60&lt;&gt;"Serviço")</formula>
    </cfRule>
    <cfRule type="expression" dxfId="84" priority="51" stopIfTrue="1">
      <formula>$J60=""</formula>
    </cfRule>
  </conditionalFormatting>
  <conditionalFormatting sqref="M60:N60">
    <cfRule type="expression" dxfId="83" priority="58" stopIfTrue="1">
      <formula>$J60=#REF!</formula>
    </cfRule>
    <cfRule type="expression" dxfId="82" priority="59" stopIfTrue="1">
      <formula>$J60&lt;&gt;"Serviço"</formula>
    </cfRule>
    <cfRule type="expression" dxfId="81" priority="60" stopIfTrue="1">
      <formula>CELL("proteger",M60)</formula>
    </cfRule>
  </conditionalFormatting>
  <conditionalFormatting sqref="O60">
    <cfRule type="expression" dxfId="80" priority="55" stopIfTrue="1">
      <formula>$J60=#REF!</formula>
    </cfRule>
    <cfRule type="expression" dxfId="79" priority="56" stopIfTrue="1">
      <formula>AND($J60&lt;&gt;"Serviço")</formula>
    </cfRule>
    <cfRule type="expression" dxfId="78" priority="57" stopIfTrue="1">
      <formula>CELL("proteger",O60)</formula>
    </cfRule>
  </conditionalFormatting>
  <conditionalFormatting sqref="P60">
    <cfRule type="expression" dxfId="77" priority="52" stopIfTrue="1">
      <formula>$J60=#REF!</formula>
    </cfRule>
    <cfRule type="expression" dxfId="76" priority="53" stopIfTrue="1">
      <formula>AND($J60&lt;&gt;"Serviço")</formula>
    </cfRule>
    <cfRule type="expression" dxfId="75" priority="54" stopIfTrue="1">
      <formula>CELL("proteger",P60)</formula>
    </cfRule>
  </conditionalFormatting>
  <conditionalFormatting sqref="J61">
    <cfRule type="expression" dxfId="74" priority="16" stopIfTrue="1">
      <formula>TipoOrçamento="Licitado"</formula>
    </cfRule>
  </conditionalFormatting>
  <conditionalFormatting sqref="L61">
    <cfRule type="expression" dxfId="73" priority="17" stopIfTrue="1">
      <formula>$J61=#REF!</formula>
    </cfRule>
    <cfRule type="expression" dxfId="72" priority="18" stopIfTrue="1">
      <formula>AND($J61&lt;&gt;"",$J61&lt;&gt;"Serviço")</formula>
    </cfRule>
    <cfRule type="expression" dxfId="71" priority="19" stopIfTrue="1">
      <formula>$J61=""</formula>
    </cfRule>
  </conditionalFormatting>
  <conditionalFormatting sqref="M61:N61">
    <cfRule type="expression" dxfId="70" priority="28" stopIfTrue="1">
      <formula>$J61=#REF!</formula>
    </cfRule>
    <cfRule type="expression" dxfId="69" priority="29" stopIfTrue="1">
      <formula>$J61&lt;&gt;"Serviço"</formula>
    </cfRule>
    <cfRule type="expression" dxfId="68" priority="30" stopIfTrue="1">
      <formula>CELL("proteger",M61)</formula>
    </cfRule>
  </conditionalFormatting>
  <conditionalFormatting sqref="O61">
    <cfRule type="expression" dxfId="67" priority="25" stopIfTrue="1">
      <formula>$J61=#REF!</formula>
    </cfRule>
    <cfRule type="expression" dxfId="66" priority="26" stopIfTrue="1">
      <formula>AND($J61&lt;&gt;"Serviço")</formula>
    </cfRule>
    <cfRule type="expression" dxfId="65" priority="27" stopIfTrue="1">
      <formula>CELL("proteger",O61)</formula>
    </cfRule>
  </conditionalFormatting>
  <conditionalFormatting sqref="P61">
    <cfRule type="expression" dxfId="64" priority="20" stopIfTrue="1">
      <formula>$J61=#REF!</formula>
    </cfRule>
    <cfRule type="expression" dxfId="63" priority="21" stopIfTrue="1">
      <formula>AND($J61&lt;&gt;"Serviço")</formula>
    </cfRule>
    <cfRule type="expression" dxfId="62" priority="22" stopIfTrue="1">
      <formula>CELL("proteger",P61)</formula>
    </cfRule>
  </conditionalFormatting>
  <conditionalFormatting sqref="Q61:R61">
    <cfRule type="expression" dxfId="61" priority="23" stopIfTrue="1">
      <formula>$J61=#REF!</formula>
    </cfRule>
    <cfRule type="expression" dxfId="60" priority="24" stopIfTrue="1">
      <formula>$J61&lt;&gt;"Serviço"</formula>
    </cfRule>
  </conditionalFormatting>
  <conditionalFormatting sqref="O99">
    <cfRule type="expression" dxfId="59" priority="109" stopIfTrue="1">
      <formula>$J99=#REF!</formula>
    </cfRule>
    <cfRule type="expression" dxfId="58" priority="110" stopIfTrue="1">
      <formula>AND($J99&lt;&gt;"Serviço")</formula>
    </cfRule>
    <cfRule type="expression" dxfId="57" priority="111" stopIfTrue="1">
      <formula>CELL("proteger",O99)</formula>
    </cfRule>
  </conditionalFormatting>
  <conditionalFormatting sqref="P99">
    <cfRule type="expression" dxfId="56" priority="104" stopIfTrue="1">
      <formula>$J99=#REF!</formula>
    </cfRule>
    <cfRule type="expression" dxfId="55" priority="105" stopIfTrue="1">
      <formula>AND($J99&lt;&gt;"Serviço")</formula>
    </cfRule>
    <cfRule type="expression" dxfId="54" priority="106" stopIfTrue="1">
      <formula>CELL("proteger",P99)</formula>
    </cfRule>
  </conditionalFormatting>
  <conditionalFormatting sqref="Q99">
    <cfRule type="expression" dxfId="53" priority="107" stopIfTrue="1">
      <formula>$J99=#REF!</formula>
    </cfRule>
    <cfRule type="expression" dxfId="52" priority="108" stopIfTrue="1">
      <formula>$J99&lt;&gt;"Serviço"</formula>
    </cfRule>
  </conditionalFormatting>
  <conditionalFormatting sqref="J141">
    <cfRule type="expression" dxfId="51" priority="31" stopIfTrue="1">
      <formula>TipoOrçamento="Licitado"</formula>
    </cfRule>
  </conditionalFormatting>
  <conditionalFormatting sqref="L141">
    <cfRule type="expression" dxfId="50" priority="32" stopIfTrue="1">
      <formula>$J141=#REF!</formula>
    </cfRule>
    <cfRule type="expression" dxfId="49" priority="33" stopIfTrue="1">
      <formula>AND($J141&lt;&gt;"",$J141&lt;&gt;"Serviço")</formula>
    </cfRule>
    <cfRule type="expression" dxfId="48" priority="34" stopIfTrue="1">
      <formula>$J141=""</formula>
    </cfRule>
  </conditionalFormatting>
  <conditionalFormatting sqref="M141:N141">
    <cfRule type="expression" dxfId="47" priority="43" stopIfTrue="1">
      <formula>$J141=#REF!</formula>
    </cfRule>
    <cfRule type="expression" dxfId="46" priority="44" stopIfTrue="1">
      <formula>$J141&lt;&gt;"Serviço"</formula>
    </cfRule>
    <cfRule type="expression" dxfId="45" priority="45" stopIfTrue="1">
      <formula>CELL("proteger",M141)</formula>
    </cfRule>
  </conditionalFormatting>
  <conditionalFormatting sqref="O141">
    <cfRule type="expression" dxfId="44" priority="40" stopIfTrue="1">
      <formula>$J141=#REF!</formula>
    </cfRule>
    <cfRule type="expression" dxfId="43" priority="41" stopIfTrue="1">
      <formula>AND($J141&lt;&gt;"Serviço")</formula>
    </cfRule>
    <cfRule type="expression" dxfId="42" priority="42" stopIfTrue="1">
      <formula>CELL("proteger",O141)</formula>
    </cfRule>
  </conditionalFormatting>
  <conditionalFormatting sqref="P141">
    <cfRule type="expression" dxfId="41" priority="35" stopIfTrue="1">
      <formula>$J141=#REF!</formula>
    </cfRule>
    <cfRule type="expression" dxfId="40" priority="36" stopIfTrue="1">
      <formula>AND($J141&lt;&gt;"Serviço")</formula>
    </cfRule>
    <cfRule type="expression" dxfId="39" priority="37" stopIfTrue="1">
      <formula>CELL("proteger",P141)</formula>
    </cfRule>
  </conditionalFormatting>
  <conditionalFormatting sqref="Q141:R141">
    <cfRule type="expression" dxfId="38" priority="38" stopIfTrue="1">
      <formula>$J141=#REF!</formula>
    </cfRule>
    <cfRule type="expression" dxfId="37" priority="39" stopIfTrue="1">
      <formula>$J141&lt;&gt;"Serviço"</formula>
    </cfRule>
  </conditionalFormatting>
  <conditionalFormatting sqref="J149">
    <cfRule type="expression" dxfId="36" priority="89" stopIfTrue="1">
      <formula>TipoOrçamento="Licitado"</formula>
    </cfRule>
  </conditionalFormatting>
  <conditionalFormatting sqref="L149">
    <cfRule type="expression" dxfId="35" priority="90" stopIfTrue="1">
      <formula>$J149=#REF!</formula>
    </cfRule>
    <cfRule type="expression" dxfId="34" priority="91" stopIfTrue="1">
      <formula>AND($J149&lt;&gt;"",$J149&lt;&gt;"Serviço")</formula>
    </cfRule>
    <cfRule type="expression" dxfId="33" priority="92" stopIfTrue="1">
      <formula>$J149=""</formula>
    </cfRule>
  </conditionalFormatting>
  <conditionalFormatting sqref="M149:N149">
    <cfRule type="expression" dxfId="32" priority="101" stopIfTrue="1">
      <formula>$J149=#REF!</formula>
    </cfRule>
    <cfRule type="expression" dxfId="31" priority="102" stopIfTrue="1">
      <formula>$J149&lt;&gt;"Serviço"</formula>
    </cfRule>
    <cfRule type="expression" dxfId="30" priority="103" stopIfTrue="1">
      <formula>CELL("proteger",M149)</formula>
    </cfRule>
  </conditionalFormatting>
  <conditionalFormatting sqref="O149">
    <cfRule type="expression" dxfId="29" priority="98" stopIfTrue="1">
      <formula>$J149=#REF!</formula>
    </cfRule>
    <cfRule type="expression" dxfId="28" priority="99" stopIfTrue="1">
      <formula>AND($J149&lt;&gt;"Serviço")</formula>
    </cfRule>
    <cfRule type="expression" dxfId="27" priority="100" stopIfTrue="1">
      <formula>CELL("proteger",O149)</formula>
    </cfRule>
  </conditionalFormatting>
  <conditionalFormatting sqref="P149">
    <cfRule type="expression" dxfId="26" priority="93" stopIfTrue="1">
      <formula>$J149=#REF!</formula>
    </cfRule>
    <cfRule type="expression" dxfId="25" priority="94" stopIfTrue="1">
      <formula>AND($J149&lt;&gt;"Serviço")</formula>
    </cfRule>
    <cfRule type="expression" dxfId="24" priority="95" stopIfTrue="1">
      <formula>CELL("proteger",P149)</formula>
    </cfRule>
  </conditionalFormatting>
  <conditionalFormatting sqref="Q149:R149">
    <cfRule type="expression" dxfId="23" priority="96" stopIfTrue="1">
      <formula>$J149=#REF!</formula>
    </cfRule>
    <cfRule type="expression" dxfId="22" priority="97" stopIfTrue="1">
      <formula>$J149&lt;&gt;"Serviço"</formula>
    </cfRule>
  </conditionalFormatting>
  <conditionalFormatting sqref="K151:R151">
    <cfRule type="expression" dxfId="21" priority="251" stopIfTrue="1">
      <formula>OR(Tipo.Orçamento="LICITADO",Tipo.Orçamento="REPROGRAMADOAC")</formula>
    </cfRule>
    <cfRule type="expression" dxfId="20" priority="252" stopIfTrue="1">
      <formula>#REF!=""</formula>
    </cfRule>
  </conditionalFormatting>
  <conditionalFormatting sqref="J6:J18">
    <cfRule type="expression" dxfId="19" priority="1" stopIfTrue="1">
      <formula>TipoOrçamento="Licitado"</formula>
    </cfRule>
  </conditionalFormatting>
  <conditionalFormatting sqref="O6:O18">
    <cfRule type="expression" dxfId="18" priority="10" stopIfTrue="1">
      <formula>$J6=#REF!</formula>
    </cfRule>
    <cfRule type="expression" dxfId="17" priority="11" stopIfTrue="1">
      <formula>AND($J6&lt;&gt;"Serviço")</formula>
    </cfRule>
    <cfRule type="expression" dxfId="16" priority="12" stopIfTrue="1">
      <formula>CELL("proteger",O6)</formula>
    </cfRule>
  </conditionalFormatting>
  <conditionalFormatting sqref="P6:P18">
    <cfRule type="expression" dxfId="15" priority="5" stopIfTrue="1">
      <formula>$J6=#REF!</formula>
    </cfRule>
    <cfRule type="expression" dxfId="14" priority="6" stopIfTrue="1">
      <formula>AND($J6&lt;&gt;"Serviço")</formula>
    </cfRule>
    <cfRule type="expression" dxfId="13" priority="7" stopIfTrue="1">
      <formula>CELL("proteger",P6)</formula>
    </cfRule>
  </conditionalFormatting>
  <conditionalFormatting sqref="Q58:Q60">
    <cfRule type="expression" dxfId="12" priority="46" stopIfTrue="1">
      <formula>$J58=#REF!</formula>
    </cfRule>
    <cfRule type="expression" dxfId="11" priority="47" stopIfTrue="1">
      <formula>$J58&lt;&gt;"Serviço"</formula>
    </cfRule>
  </conditionalFormatting>
  <conditionalFormatting sqref="K6:L18">
    <cfRule type="expression" dxfId="10" priority="2" stopIfTrue="1">
      <formula>$J6=#REF!</formula>
    </cfRule>
    <cfRule type="expression" dxfId="9" priority="3" stopIfTrue="1">
      <formula>AND($J6&lt;&gt;"",$J6&lt;&gt;"Serviço")</formula>
    </cfRule>
    <cfRule type="expression" dxfId="8" priority="4" stopIfTrue="1">
      <formula>$J6=""</formula>
    </cfRule>
  </conditionalFormatting>
  <conditionalFormatting sqref="M6:N18">
    <cfRule type="expression" dxfId="7" priority="13" stopIfTrue="1">
      <formula>$J6=#REF!</formula>
    </cfRule>
    <cfRule type="expression" dxfId="6" priority="14" stopIfTrue="1">
      <formula>$J6&lt;&gt;"Serviço"</formula>
    </cfRule>
    <cfRule type="expression" dxfId="5" priority="15" stopIfTrue="1">
      <formula>CELL("proteger",M6)</formula>
    </cfRule>
  </conditionalFormatting>
  <conditionalFormatting sqref="Q6:R18">
    <cfRule type="expression" dxfId="4" priority="8" stopIfTrue="1">
      <formula>$J6=#REF!</formula>
    </cfRule>
    <cfRule type="expression" dxfId="3" priority="9" stopIfTrue="1">
      <formula>$J6&lt;&gt;"Serviço"</formula>
    </cfRule>
  </conditionalFormatting>
  <conditionalFormatting sqref="O4:P4">
    <cfRule type="expression" dxfId="2" priority="253" stopIfTrue="1">
      <formula>$J4=#REF!</formula>
    </cfRule>
    <cfRule type="expression" dxfId="1" priority="254" stopIfTrue="1">
      <formula>UPPER(LEFT($J4,5))="NÍVEL"</formula>
    </cfRule>
    <cfRule type="expression" dxfId="0" priority="255" stopIfTrue="1">
      <formula>$J4=#REF!</formula>
    </cfRule>
  </conditionalFormatting>
  <pageMargins left="0.511811024" right="0.511811024" top="0.78740157499999996" bottom="0.78740157499999996" header="0.31496062000000002" footer="0.31496062000000002"/>
  <pageSetup paperSize="9" scale="41" orientation="portrait" r:id="rId1"/>
  <rowBreaks count="1" manualBreakCount="1">
    <brk id="100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Mobiliário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 Vargas</dc:creator>
  <cp:lastModifiedBy>Daniel Lorenzett - UE/RS</cp:lastModifiedBy>
  <cp:lastPrinted>2023-11-22T14:36:12Z</cp:lastPrinted>
  <dcterms:created xsi:type="dcterms:W3CDTF">2023-07-12T16:58:00Z</dcterms:created>
  <dcterms:modified xsi:type="dcterms:W3CDTF">2023-11-22T14:36:16Z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91DFCD3D53614EEDB36CD5C930A656F6</vt:lpwstr>
  </property>
  <property fmtid="{D5CDD505-2E9C-101B-9397-08002B2CF9AE}" pid="3" name="KSOProductBuildVer">
    <vt:lpwstr>1046-11.2.0.11513</vt:lpwstr>
  </property>
</Properties>
</file>